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Карта абонента" sheetId="1" r:id="rId1"/>
    <sheet name="Заявление" sheetId="2" r:id="rId2"/>
    <sheet name="Заявка" sheetId="3" r:id="rId3"/>
    <sheet name="Приложение к Заявке" sheetId="4" r:id="rId4"/>
    <sheet name="Доверенность" sheetId="5" r:id="rId5"/>
    <sheet name="Приказ" sheetId="6" r:id="rId6"/>
  </sheets>
  <definedNames>
    <definedName name="herABJ">'Карта абонента'!$A$34</definedName>
    <definedName name="Банк">'Карта абонента'!$B$28</definedName>
    <definedName name="БИК">'Карта абонента'!$B$29</definedName>
    <definedName name="владелЭЦП">'Карта абонента'!$F$8</definedName>
    <definedName name="выборкодИФНС">'Карта абонента'!$N$5:$N$11</definedName>
    <definedName name="выборнаимИФНС">'Карта абонента'!$O$5:$O$12</definedName>
    <definedName name="выданпаспЭЦП">'Карта абонента'!$G$15</definedName>
    <definedName name="ДА">'Приложение к Заявке'!$R$16</definedName>
    <definedName name="данет">'Приложение к Заявке'!$R$16:$R$17</definedName>
    <definedName name="датапаспЭЦП">'Карта абонента'!$F$16</definedName>
    <definedName name="деньги">'Приложение к Заявке'!$R$19:$R$20</definedName>
    <definedName name="должЭЦП">'Карта абонента'!$H$10</definedName>
    <definedName name="ИНН">'Карта абонента'!$B$21</definedName>
    <definedName name="ИФНС">'Карта абонента'!$B$23</definedName>
    <definedName name="ИФНСполн">'Карта абонента'!$C$23</definedName>
    <definedName name="категория">'Приложение к Заявке'!$R$2:$R$4</definedName>
    <definedName name="код">'Карта абонента'!$B$32</definedName>
    <definedName name="КодИФНС">'Карта абонента'!$N$5:$N$12</definedName>
    <definedName name="КПП">'Карта абонента'!$E$21</definedName>
    <definedName name="краткоенаим">'Карта абонента'!$A$12</definedName>
    <definedName name="местонахождение">'Приложение к Заявке'!$R$24:$R$30</definedName>
    <definedName name="мыло">'Карта абонента'!$G$18</definedName>
    <definedName name="НаименПФР">'Карта абонента'!$F$33</definedName>
    <definedName name="наимИФНС">'Карта абонента'!$O$5:$O$15</definedName>
    <definedName name="НЕТ">'Приложение к Заявке'!$R$17</definedName>
    <definedName name="номерпаспЭЦП">'Карта абонента'!$G$14</definedName>
    <definedName name="номерПФР">'Карта абонента'!$F$29</definedName>
    <definedName name="_xlnm.Print_Area" localSheetId="4">'Доверенность'!$A$1:$J$29</definedName>
    <definedName name="_xlnm.Print_Area" localSheetId="2">'Заявка'!$A$1:$J$49</definedName>
    <definedName name="_xlnm.Print_Area" localSheetId="1">'Заявление'!$A$1:$I$24</definedName>
    <definedName name="_xlnm.Print_Area" localSheetId="0">'Карта абонента'!$A$1:$K$52</definedName>
    <definedName name="_xlnm.Print_Area" localSheetId="5">'Приказ'!$A$1:$J$21</definedName>
    <definedName name="_xlnm.Print_Area" localSheetId="3">'Приложение к Заявке'!$A$1:$L$40</definedName>
    <definedName name="ОГРН">'Карта абонента'!$C$22</definedName>
    <definedName name="ОКПО">'Карта абонента'!$D$24</definedName>
    <definedName name="органЭЦП">'Карта абонента'!$F$11</definedName>
    <definedName name="период">'Приложение к Заявке'!$R$41:$R$42</definedName>
    <definedName name="план">'Приложение к Заявке'!$R$32:$R$39</definedName>
    <definedName name="полноенаимен">'Карта абонента'!$A$8</definedName>
    <definedName name="Рас._Счет">'Карта абонента'!$B$27</definedName>
    <definedName name="рук">'Карта абонента'!$A$34</definedName>
    <definedName name="рукдолж">'Карта абонента'!$C$33</definedName>
    <definedName name="рукУстав">'Карта абонента'!$C$35</definedName>
    <definedName name="рукФИО">'Карта абонента'!$A$34</definedName>
    <definedName name="серияпаспЭЦП">'Карта абонента'!$I$13</definedName>
    <definedName name="тел">'Карта абонента'!$C$32</definedName>
    <definedName name="Факс">'Карта абонента'!$E$32</definedName>
    <definedName name="фактадрес">'Карта абонента'!$A$19</definedName>
    <definedName name="ФСС">'Карта абонента'!$F$27</definedName>
    <definedName name="юрадрес">'Карта абонента'!$A$16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5" authorId="0">
      <text>
        <r>
          <rPr>
            <b/>
            <sz val="8"/>
            <color indexed="8"/>
            <rFont val="Times New Roman"/>
            <family val="1"/>
          </rPr>
          <t>Зеленое поле - данные организации, подключаемой к электронному документообороту.</t>
        </r>
      </text>
    </comment>
    <comment ref="F5" authorId="0">
      <text>
        <r>
          <rPr>
            <b/>
            <sz val="8"/>
            <color indexed="8"/>
            <rFont val="Times New Roman"/>
            <family val="1"/>
          </rPr>
          <t>Красные поля - данные владельца сертификата (ЭЦП). Для самостоятельной организации зеленые и красные поля должны совпадать!!! Для уполномоченной бухгалтерии (налоговый представитель) в красном поле заполняются данные руководителя основной организации!!!!</t>
        </r>
      </text>
    </comment>
    <comment ref="F8" authorId="0">
      <text>
        <r>
          <rPr>
            <b/>
            <sz val="8"/>
            <color indexed="8"/>
            <rFont val="Times New Roman"/>
            <family val="1"/>
          </rPr>
          <t>Для самостоятельных организаций - СКП в основном выдается руководителю данной организации. Для уполномоченной бухгалтерии (налоговый представитель) - СКП выдается лицу, который имеет ЭЦП. Например: абоненты ООО "АНУИЦ" - владелец ЭЦП - Абакумов А. А.</t>
        </r>
      </text>
    </comment>
    <comment ref="H10" authorId="0">
      <text>
        <r>
          <rPr>
            <b/>
            <sz val="8"/>
            <color indexed="8"/>
            <rFont val="Times New Roman"/>
            <family val="1"/>
          </rPr>
          <t>Должность владельца СКП!!!</t>
        </r>
      </text>
    </comment>
    <comment ref="F11" authorId="0">
      <text>
        <r>
          <rPr>
            <b/>
            <sz val="8"/>
            <color indexed="8"/>
            <rFont val="Times New Roman"/>
            <family val="1"/>
          </rPr>
          <t>Наименование организации, где работает владелец СКП</t>
        </r>
      </text>
    </comment>
    <comment ref="G12" authorId="0">
      <text>
        <r>
          <rPr>
            <b/>
            <sz val="8"/>
            <color indexed="8"/>
            <rFont val="Times New Roman"/>
            <family val="1"/>
          </rPr>
          <t>ИНН владельца СКП</t>
        </r>
      </text>
    </comment>
    <comment ref="I13" authorId="0">
      <text>
        <r>
          <rPr>
            <b/>
            <sz val="8"/>
            <color indexed="8"/>
            <rFont val="Times New Roman"/>
            <family val="1"/>
          </rPr>
          <t>Образец: 12 01(серия состоит из 2 цифр - пробел - 2 цифры)</t>
        </r>
      </text>
    </comment>
    <comment ref="G14" authorId="0">
      <text>
        <r>
          <rPr>
            <b/>
            <sz val="8"/>
            <color indexed="8"/>
            <rFont val="Times New Roman"/>
            <family val="1"/>
          </rPr>
          <t>Образец: №111111 ( 6 цифр)</t>
        </r>
      </text>
    </comment>
    <comment ref="D15" authorId="0">
      <text>
        <r>
          <rPr>
            <b/>
            <sz val="8"/>
            <color indexed="8"/>
            <rFont val="Times New Roman"/>
            <family val="1"/>
          </rPr>
          <t>Индекс</t>
        </r>
      </text>
    </comment>
    <comment ref="G15" authorId="0">
      <text>
        <r>
          <rPr>
            <b/>
            <sz val="8"/>
            <color indexed="8"/>
            <rFont val="Times New Roman"/>
            <family val="1"/>
          </rPr>
          <t>Наименование органа, выдавшего паспорт</t>
        </r>
      </text>
    </comment>
    <comment ref="A16" authorId="0">
      <text>
        <r>
          <rPr>
            <b/>
            <sz val="8"/>
            <color indexed="8"/>
            <rFont val="Times New Roman"/>
            <family val="1"/>
          </rPr>
          <t>Область, район, населенный пункт, улица, дом, квартира</t>
        </r>
      </text>
    </comment>
    <comment ref="F16" authorId="0">
      <text>
        <r>
          <rPr>
            <b/>
            <sz val="8"/>
            <color indexed="8"/>
            <rFont val="Times New Roman"/>
            <family val="1"/>
          </rPr>
          <t>Дата выдачи паспорта. Пример: 20.12.2000 г.</t>
        </r>
      </text>
    </comment>
    <comment ref="D18" authorId="0">
      <text>
        <r>
          <rPr>
            <b/>
            <sz val="8"/>
            <color indexed="8"/>
            <rFont val="Times New Roman"/>
            <family val="1"/>
          </rPr>
          <t>Индекс</t>
        </r>
      </text>
    </comment>
    <comment ref="G18" authorId="0">
      <text>
        <r>
          <rPr>
            <b/>
            <sz val="8"/>
            <color indexed="8"/>
            <rFont val="Times New Roman"/>
            <family val="1"/>
          </rPr>
          <t>Указывается электронный почтовый ящик, на который будут приходить обновления или уведомления. Например для ООО "АНУИЦ" - astnalog@yandex.ru</t>
        </r>
      </text>
    </comment>
    <comment ref="A19" authorId="0">
      <text>
        <r>
          <rPr>
            <b/>
            <sz val="8"/>
            <color indexed="8"/>
            <rFont val="Times New Roman"/>
            <family val="1"/>
          </rPr>
          <t>Область, район, населенный пункт, улица, дом, квартира</t>
        </r>
      </text>
    </comment>
    <comment ref="B23" authorId="0">
      <text>
        <r>
          <rPr>
            <b/>
            <sz val="8"/>
            <color indexed="8"/>
            <rFont val="Times New Roman"/>
            <family val="1"/>
          </rPr>
          <t>с помощью стрелки выбираем код ИФНС</t>
        </r>
      </text>
    </comment>
    <comment ref="C23" authorId="0">
      <text>
        <r>
          <rPr>
            <b/>
            <sz val="8"/>
            <color indexed="8"/>
            <rFont val="Times New Roman"/>
            <family val="1"/>
          </rPr>
          <t>С помощью стрелки выбираем наименование ИФНС</t>
        </r>
      </text>
    </comment>
    <comment ref="F27" authorId="0">
      <text>
        <r>
          <rPr>
            <b/>
            <sz val="8"/>
            <color indexed="8"/>
            <rFont val="Times New Roman"/>
            <family val="1"/>
          </rPr>
          <t>Номер ФСС основной регистрации. Не забудьте предоставить ксерокопию "Уведомление о регистрации в территориальном органе ФСС"</t>
        </r>
      </text>
    </comment>
    <comment ref="F29" authorId="0">
      <text>
        <r>
          <rPr>
            <b/>
            <sz val="8"/>
            <color indexed="8"/>
            <rFont val="Times New Roman"/>
            <family val="1"/>
          </rPr>
          <t>Регистрационный номер ПФР основной организации. Не забудьте предоставить ксерокопию "Уведомления (извещения) о регистрации в территориальном органе ПФР"</t>
        </r>
      </text>
    </comment>
    <comment ref="B32" authorId="0">
      <text>
        <r>
          <rPr>
            <b/>
            <sz val="8"/>
            <color indexed="8"/>
            <rFont val="Times New Roman"/>
            <family val="1"/>
          </rPr>
          <t>код города (8512)</t>
        </r>
      </text>
    </comment>
    <comment ref="C32" authorId="0">
      <text>
        <r>
          <rPr>
            <b/>
            <sz val="8"/>
            <color indexed="8"/>
            <rFont val="Times New Roman"/>
            <family val="1"/>
          </rPr>
          <t>номер телефона</t>
        </r>
      </text>
    </comment>
    <comment ref="E32" authorId="0">
      <text>
        <r>
          <rPr>
            <b/>
            <sz val="8"/>
            <color indexed="8"/>
            <rFont val="Times New Roman"/>
            <family val="1"/>
          </rPr>
          <t>Номер факса</t>
        </r>
      </text>
    </comment>
    <comment ref="C33" authorId="0">
      <text>
        <r>
          <rPr>
            <b/>
            <sz val="8"/>
            <color indexed="8"/>
            <rFont val="Times New Roman"/>
            <family val="1"/>
          </rPr>
          <t>Должность</t>
        </r>
      </text>
    </comment>
    <comment ref="F33" authorId="0">
      <text>
        <r>
          <rPr>
            <b/>
            <sz val="8"/>
            <color indexed="8"/>
            <rFont val="Times New Roman"/>
            <family val="1"/>
          </rPr>
          <t>Выбираем из списка нужный район ПФР</t>
        </r>
      </text>
    </comment>
    <comment ref="A34" authorId="0">
      <text>
        <r>
          <rPr>
            <b/>
            <sz val="8"/>
            <color indexed="8"/>
            <rFont val="Times New Roman"/>
            <family val="1"/>
          </rPr>
          <t>Фамилия, имя, отчество полностью</t>
        </r>
      </text>
    </comment>
    <comment ref="C35" authorId="0">
      <text>
        <r>
          <rPr>
            <b/>
            <sz val="8"/>
            <color indexed="8"/>
            <rFont val="Times New Roman"/>
            <family val="1"/>
          </rPr>
          <t>Указываем - Устав, Свидетельство, Доверенность и т.д.</t>
        </r>
      </text>
    </comment>
    <comment ref="D36" authorId="0">
      <text>
        <r>
          <rPr>
            <b/>
            <sz val="8"/>
            <color indexed="8"/>
            <rFont val="Times New Roman"/>
            <family val="1"/>
          </rPr>
          <t>Желательно сотовый</t>
        </r>
      </text>
    </comment>
    <comment ref="A37" authorId="0">
      <text>
        <r>
          <rPr>
            <b/>
            <sz val="8"/>
            <color indexed="8"/>
            <rFont val="Times New Roman"/>
            <family val="1"/>
          </rPr>
          <t>Фамили, имя, отчество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24" authorId="0">
      <text>
        <r>
          <rPr>
            <b/>
            <sz val="8"/>
            <color indexed="8"/>
            <rFont val="Times New Roman"/>
            <family val="1"/>
          </rPr>
          <t>ОБЯЗАТЕЛЬНО!!! Заполнить данное поле!!! Если УБ - 0, если 1 ЭЦП - 1 и т.д.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4" authorId="0">
      <text>
        <r>
          <rPr>
            <b/>
            <sz val="8"/>
            <color indexed="8"/>
            <rFont val="Times New Roman"/>
            <family val="1"/>
          </rPr>
          <t>Категория налогоплательщика выбирается из списка</t>
        </r>
      </text>
    </comment>
    <comment ref="H18" authorId="0">
      <text>
        <r>
          <rPr>
            <b/>
            <sz val="8"/>
            <color indexed="8"/>
            <rFont val="Times New Roman"/>
            <family val="1"/>
          </rPr>
          <t>Выбирается из выпадающего списка</t>
        </r>
      </text>
    </comment>
    <comment ref="B26" authorId="0">
      <text>
        <r>
          <rPr>
            <b/>
            <sz val="8"/>
            <color indexed="8"/>
            <rFont val="Times New Roman"/>
            <family val="1"/>
          </rPr>
          <t>Выбирается из выпадающего списка</t>
        </r>
      </text>
    </comment>
    <comment ref="H26" authorId="0">
      <text>
        <r>
          <rPr>
            <b/>
            <sz val="8"/>
            <color indexed="8"/>
            <rFont val="Times New Roman"/>
            <family val="1"/>
          </rPr>
          <t>Выбирается из выпадающего списка</t>
        </r>
      </text>
    </comment>
    <comment ref="H28" authorId="0">
      <text>
        <r>
          <rPr>
            <b/>
            <sz val="8"/>
            <color indexed="8"/>
            <rFont val="Times New Roman"/>
            <family val="1"/>
          </rPr>
          <t>Выбирается из выпадающего списка</t>
        </r>
      </text>
    </comment>
    <comment ref="B29" authorId="0">
      <text>
        <r>
          <rPr>
            <b/>
            <sz val="8"/>
            <color indexed="8"/>
            <rFont val="Times New Roman"/>
            <family val="1"/>
          </rPr>
          <t>Выбирается из выпадающего списка</t>
        </r>
      </text>
    </comment>
    <comment ref="B31" authorId="0">
      <text>
        <r>
          <rPr>
            <b/>
            <sz val="8"/>
            <color indexed="8"/>
            <rFont val="Times New Roman"/>
            <family val="1"/>
          </rPr>
          <t>Выбирается из выпадающего списка</t>
        </r>
      </text>
    </comment>
    <comment ref="H31" authorId="0">
      <text>
        <r>
          <rPr>
            <b/>
            <sz val="8"/>
            <color indexed="8"/>
            <rFont val="Times New Roman"/>
            <family val="1"/>
          </rPr>
          <t>Выбирается из выпадающего списка</t>
        </r>
      </text>
    </comment>
  </commentList>
</comments>
</file>

<file path=xl/sharedStrings.xml><?xml version="1.0" encoding="utf-8"?>
<sst xmlns="http://schemas.openxmlformats.org/spreadsheetml/2006/main" count="251" uniqueCount="217">
  <si>
    <t>Регистрационная карта абонента к Договору №</t>
  </si>
  <si>
    <t>__________</t>
  </si>
  <si>
    <t>от  "</t>
  </si>
  <si>
    <t>____</t>
  </si>
  <si>
    <t>"</t>
  </si>
  <si>
    <t>__________________</t>
  </si>
  <si>
    <t>2010 г.</t>
  </si>
  <si>
    <t>1. Прошу зарегистрировать в системе "Астрал Отчет" учетные записи в соответствии со следующими реквизитами:</t>
  </si>
  <si>
    <t>Сведения об абоненте:</t>
  </si>
  <si>
    <t>Сведения о владельце сертификата ключа подписи:</t>
  </si>
  <si>
    <t>ИФНС по Кировскому району г.Астрахани</t>
  </si>
  <si>
    <t>Полное наименование:</t>
  </si>
  <si>
    <t>Ф. И. О.</t>
  </si>
  <si>
    <t>Межрайонная ИФНС №1 по Астраханской области</t>
  </si>
  <si>
    <t>Должность:</t>
  </si>
  <si>
    <t>Директор</t>
  </si>
  <si>
    <t>Межрайонная ИФНС №4 по Астраханской области</t>
  </si>
  <si>
    <t>Краткое наименование:</t>
  </si>
  <si>
    <t>Межрайонная ИФНС №5 по Астраханской области</t>
  </si>
  <si>
    <t>ИНН:</t>
  </si>
  <si>
    <t>Паспорт</t>
  </si>
  <si>
    <t>серия</t>
  </si>
  <si>
    <t>12 04</t>
  </si>
  <si>
    <t>номер</t>
  </si>
  <si>
    <t>Юридический адрес:</t>
  </si>
  <si>
    <t>выдан</t>
  </si>
  <si>
    <t>ОВД Ленинского района г.Астрахани</t>
  </si>
  <si>
    <t>08.06.2005 г.</t>
  </si>
  <si>
    <t>Ахтубинском районе Астраханской области</t>
  </si>
  <si>
    <t>Фактический адрес:</t>
  </si>
  <si>
    <t>`@-mail:</t>
  </si>
  <si>
    <t>Володарском районе Астраханской области</t>
  </si>
  <si>
    <t>Енотаевском районе Астраханской области</t>
  </si>
  <si>
    <t>Икрянинском районе Астраханской области</t>
  </si>
  <si>
    <t>КПП:</t>
  </si>
  <si>
    <t>Камызякском районе Астраханской области</t>
  </si>
  <si>
    <t>ОГРН (ОГРНиП):</t>
  </si>
  <si>
    <t>Красноярском районе Астраханской области</t>
  </si>
  <si>
    <t>ИФНС:</t>
  </si>
  <si>
    <t>Лиманском районе Астраханской области</t>
  </si>
  <si>
    <t>ОКВЭД:</t>
  </si>
  <si>
    <t>92.70</t>
  </si>
  <si>
    <t>ОКПО:</t>
  </si>
  <si>
    <t>Наримановском районе Астраханской области</t>
  </si>
  <si>
    <t>Код по ОКОПФ:</t>
  </si>
  <si>
    <t xml:space="preserve"> </t>
  </si>
  <si>
    <t>Приволжском районе Астраханской области</t>
  </si>
  <si>
    <t>Банковские реквизиты:</t>
  </si>
  <si>
    <t>Регистрационный номер ФСС:</t>
  </si>
  <si>
    <t>Харабалинском районе Астраханской области</t>
  </si>
  <si>
    <t>Рас. Счет:</t>
  </si>
  <si>
    <t>Черноярском районе Астраханской области</t>
  </si>
  <si>
    <t>Банк:</t>
  </si>
  <si>
    <t>Регистрационный номер ПФР:</t>
  </si>
  <si>
    <t>Кировском районе г.Астрахани</t>
  </si>
  <si>
    <t>БИК:</t>
  </si>
  <si>
    <t>Ленинском районе г.Астрахани</t>
  </si>
  <si>
    <t>Наименование органа ПФР:</t>
  </si>
  <si>
    <t>Советском районе г.Астрахани</t>
  </si>
  <si>
    <t>Управление Пенсионного фонда Российской Федерации (государственное учреждение) в</t>
  </si>
  <si>
    <t>Трусовском районе г.Астрахани</t>
  </si>
  <si>
    <t>Телефон:</t>
  </si>
  <si>
    <t>Факс:</t>
  </si>
  <si>
    <t>Руководитель:</t>
  </si>
  <si>
    <t>на основании</t>
  </si>
  <si>
    <t>Контактное лицо:</t>
  </si>
  <si>
    <t>Телефон</t>
  </si>
  <si>
    <t>2. Прошу сгенерировать ключ электронной подписи и шифрования и выпустить сертификат открытого ключа электронной подписи сроком действия на один год на указанное выше уполномоченное лицо.</t>
  </si>
  <si>
    <t>3. Правильность сведений, указанных в регистрационной карте гарантирую.</t>
  </si>
  <si>
    <t>ВНИМАНИЕ!!! Для правильного формирования ПО перечислите названия организаций, для которых на данном компьютере установлен "Астрал Отчет":</t>
  </si>
  <si>
    <t>1.</t>
  </si>
  <si>
    <t>2.</t>
  </si>
  <si>
    <t>3.</t>
  </si>
  <si>
    <t>АБОНЕНТ (владелец сертификата):</t>
  </si>
  <si>
    <t>___________________</t>
  </si>
  <si>
    <t>(подпись)</t>
  </si>
  <si>
    <t>(фамилия, имя, отчество)</t>
  </si>
  <si>
    <t>М.П.</t>
  </si>
  <si>
    <t>Заявление №</t>
  </si>
  <si>
    <t xml:space="preserve">
о присоединении к Системе информационного обмена электронными 
документами с ЭЦП по телекоммуникационным каналам связи
</t>
  </si>
  <si>
    <t>в лице</t>
  </si>
  <si>
    <t>с Регламентом обмена электронными документами с ЭЦП по телекоммуникационным каналам связи в унифицированной системе приема, хранения и первичной обработки налоговых деклараций и бухгалтерской отчетности и приложениями к нему ознакомлен, присоединяюсь к Системе информационного обмена электронными документами с ЭЦП по телекоммуникационным каналам связи и обязуюсь соблюдать все положения указанного Регламента.</t>
  </si>
  <si>
    <t xml:space="preserve"> Уполномоченное должностное лицо </t>
  </si>
  <si>
    <t>_______________________________</t>
  </si>
  <si>
    <t>подпись</t>
  </si>
  <si>
    <t>фамилия, имя, отчество</t>
  </si>
  <si>
    <t>наименование организации</t>
  </si>
  <si>
    <t>"______" ___________________ 2010 г.</t>
  </si>
  <si>
    <t>М. П.</t>
  </si>
  <si>
    <t>Заявка Пользователя (налогоплательщика) на подключение к Системе информационного обмена электронными документами с ЭЦП по телекоммуникационным каналам связи</t>
  </si>
  <si>
    <t>Заявка заполнена в соответствии с регистрационными данными налогоплательщика</t>
  </si>
  <si>
    <t>Код инспекции</t>
  </si>
  <si>
    <t>от</t>
  </si>
  <si>
    <t>Наименование инспекции</t>
  </si>
  <si>
    <t>Инспектор ________________________</t>
  </si>
  <si>
    <t>(__________________________________)</t>
  </si>
  <si>
    <t>(Ф. И. О.)</t>
  </si>
  <si>
    <t>"____ " __________________ 2010 г.</t>
  </si>
  <si>
    <t>Наименование организации (на основании учредительных документов)</t>
  </si>
  <si>
    <t>Юридический адрес организации:</t>
  </si>
  <si>
    <t>Фактический адрес организации:</t>
  </si>
  <si>
    <t>КПП организации/обособленного подразделения:</t>
  </si>
  <si>
    <t>Прошу изготовить сертификаты ключей подписи для сотрудника(-ов) нашей организации,</t>
  </si>
  <si>
    <t>в количестве</t>
  </si>
  <si>
    <t>чел. :</t>
  </si>
  <si>
    <t xml:space="preserve">1. Руководитель организации </t>
  </si>
  <si>
    <t xml:space="preserve">•  Ф.И.О., должность  </t>
  </si>
  <si>
    <t xml:space="preserve">•  телефон / факс </t>
  </si>
  <si>
    <t>•  e-mail (необязателен)</t>
  </si>
  <si>
    <t>ЭЦП будет использоваться для предоставления налоговых деклараций и бухгалтерской отчетности в ФНС России;</t>
  </si>
  <si>
    <t>ЭЦП будет использоваться для предоставления данных персонифицированного учета  в ПФ РФ;</t>
  </si>
  <si>
    <t>ЭЦП будет использоваться для предоставления отчетности в органы ФСС;</t>
  </si>
  <si>
    <t>ЭЦП будет использоваться для предоставления данных статистики в Астраханьстат;</t>
  </si>
  <si>
    <t xml:space="preserve">Личная подпись ________________________ </t>
  </si>
  <si>
    <t>2. Главный бухгалтер (при отсутствии штатной единицы, не заполнять)</t>
  </si>
  <si>
    <t xml:space="preserve">·  ЭЦП будет использоваться для предоставления налоговой и бухгалтерской отчетности в налоговую инспекцию </t>
  </si>
  <si>
    <t>Ответственным за СКЗИ и Систему назначен (присутствует при установке ПО, обеспечивает исправность и работоспособность ПК, имеет права доступа на уровне «Администратор»):</t>
  </si>
  <si>
    <t>" ____ " _____________________ 2010 г.</t>
  </si>
  <si>
    <t>Руководитель ___________________________</t>
  </si>
  <si>
    <t xml:space="preserve">Приложение к Заявке Пользователя </t>
  </si>
  <si>
    <t>юридическое лицо</t>
  </si>
  <si>
    <t>Категория налогоплательщика:*</t>
  </si>
  <si>
    <t>индивидуальный предприниматель с работниками</t>
  </si>
  <si>
    <t>индивидуальный предприниматель без работников</t>
  </si>
  <si>
    <r>
      <t>Подключение к обмену ЭД с  ПФР*</t>
    </r>
    <r>
      <rPr>
        <sz val="12"/>
        <color indexed="8"/>
        <rFont val="Times New Roman"/>
        <family val="1"/>
      </rPr>
      <t xml:space="preserve"> </t>
    </r>
  </si>
  <si>
    <t>Регистрационный № в ПФР:</t>
  </si>
  <si>
    <t>Руководитель организации (Индивидуальный предприниматель):</t>
  </si>
  <si>
    <t xml:space="preserve">Подключение к обмену ЭД с Сл.Стат. </t>
  </si>
  <si>
    <t>Территориальный орган Сл.Стат.  по</t>
  </si>
  <si>
    <t>_____________________________________</t>
  </si>
  <si>
    <t>Требуется выезд специалиста на рабочее место:*</t>
  </si>
  <si>
    <t>ДА</t>
  </si>
  <si>
    <t>(району/городу)</t>
  </si>
  <si>
    <t>НЕТ</t>
  </si>
  <si>
    <t>Адрес установки</t>
  </si>
  <si>
    <t>Наличными</t>
  </si>
  <si>
    <t>Подключение к обмену ЭД с  ФСС</t>
  </si>
  <si>
    <t>Безналичным путем</t>
  </si>
  <si>
    <t>Налоговая отчетность представляется</t>
  </si>
  <si>
    <t>по месту нахождения (жительства): *</t>
  </si>
  <si>
    <t>по месту осуществления деятельности иностранной организации через:*</t>
  </si>
  <si>
    <t>российской организации</t>
  </si>
  <si>
    <t>обособленного подразделения российской организации</t>
  </si>
  <si>
    <t>физического лица</t>
  </si>
  <si>
    <t>Тарифный план  и направления сдачи отчетности:*</t>
  </si>
  <si>
    <t>Требуется обучение для работы с ПО</t>
  </si>
  <si>
    <t>иному</t>
  </si>
  <si>
    <t>отделения иностранной организации</t>
  </si>
  <si>
    <t>Налоговый представитель</t>
  </si>
  <si>
    <t>иную организацию</t>
  </si>
  <si>
    <t>Периодичность отчетности:*</t>
  </si>
  <si>
    <t>Форма оплаты:*</t>
  </si>
  <si>
    <t>физическое лицо</t>
  </si>
  <si>
    <t>Поквартально</t>
  </si>
  <si>
    <t>Минимум ФНС</t>
  </si>
  <si>
    <t>Реквизиты:</t>
  </si>
  <si>
    <t>Минимум ПФР</t>
  </si>
  <si>
    <t>Расчетный счет</t>
  </si>
  <si>
    <t>Минимум ФСС</t>
  </si>
  <si>
    <t>Банк</t>
  </si>
  <si>
    <t>Минимум Статистика</t>
  </si>
  <si>
    <t>БИК</t>
  </si>
  <si>
    <t>Стандарт</t>
  </si>
  <si>
    <t>ОКПО</t>
  </si>
  <si>
    <t>Максимум</t>
  </si>
  <si>
    <t>" ____ " ___________________ 2010 г.</t>
  </si>
  <si>
    <t>Руководитель _________________</t>
  </si>
  <si>
    <t>Максимум Плюс</t>
  </si>
  <si>
    <t>Помесячно</t>
  </si>
  <si>
    <r>
      <t xml:space="preserve">Д О В Е Р Е Н Н О С Т Ь      №  </t>
    </r>
    <r>
      <rPr>
        <b/>
        <u val="single"/>
        <sz val="13.5"/>
        <color indexed="8"/>
        <rFont val="Times New Roman"/>
        <family val="1"/>
      </rPr>
      <t>________</t>
    </r>
  </si>
  <si>
    <t>Дата выдачи  «___» _____________ 2010  г.</t>
  </si>
  <si>
    <t>Действительна по «___» _______________ 201__ г.</t>
  </si>
  <si>
    <t>Я,</t>
  </si>
  <si>
    <t>ДОВЕРЯЮ</t>
  </si>
  <si>
    <t>(должность, наименование организации)</t>
  </si>
  <si>
    <t>паспорт</t>
  </si>
  <si>
    <t>(серия)</t>
  </si>
  <si>
    <t>(номер)</t>
  </si>
  <si>
    <t>(кем выдан)</t>
  </si>
  <si>
    <t>(дата выдачи)</t>
  </si>
  <si>
    <t>ВЫПОЛНИТЬ СЛЕДУЮЩЕЕ (поставить отметку в нужном окошке):</t>
  </si>
  <si>
    <t>подписать за меня Договор со спецоператором связи ЗАО «Калуга Астрал»;</t>
  </si>
  <si>
    <t>получить ключевой носитель с электронно-цифровой подписью (ЭЦП);</t>
  </si>
  <si>
    <t>получить и подписать Сертификат открытого ключа и акты выполненных работ;</t>
  </si>
  <si>
    <t>использовать ЭЦП для подписи электронных документов нашей организации в системе «Астрал Отчет».</t>
  </si>
  <si>
    <t xml:space="preserve">Подпись лица, получившего доверенность </t>
  </si>
  <si>
    <t>_________________________________________</t>
  </si>
  <si>
    <t>УДОСТОВЕРЯЮ</t>
  </si>
  <si>
    <t>________________________________________</t>
  </si>
  <si>
    <t>ПРИКАЗ</t>
  </si>
  <si>
    <r>
      <t>От   «</t>
    </r>
    <r>
      <rPr>
        <u val="single"/>
        <sz val="12"/>
        <color indexed="8"/>
        <rFont val="Times New Roman"/>
        <family val="1"/>
      </rPr>
      <t>___</t>
    </r>
    <r>
      <rPr>
        <sz val="12"/>
        <color indexed="8"/>
        <rFont val="Times New Roman"/>
        <family val="1"/>
      </rPr>
      <t>»</t>
    </r>
    <r>
      <rPr>
        <u val="single"/>
        <sz val="12"/>
        <color indexed="8"/>
        <rFont val="Times New Roman"/>
        <family val="1"/>
      </rPr>
      <t>_____________</t>
    </r>
    <r>
      <rPr>
        <sz val="12"/>
        <color indexed="8"/>
        <rFont val="Times New Roman"/>
        <family val="1"/>
      </rPr>
      <t>2010 г.</t>
    </r>
  </si>
  <si>
    <r>
      <t>№</t>
    </r>
    <r>
      <rPr>
        <u val="single"/>
        <sz val="12"/>
        <color indexed="8"/>
        <rFont val="Times New Roman"/>
        <family val="1"/>
      </rPr>
      <t>_____________________</t>
    </r>
  </si>
  <si>
    <t>«Об организации защищенного электронного документооборота  в системе передачи отчетности в электронном виде по каналам связи с использованием комплекса «Астрал Отчет» (АРМ-Клиент)»</t>
  </si>
  <si>
    <t xml:space="preserve">          Для  перехода на электронный документооборот между спецоператором связи ЗАО «Калуга Астрал», Налоговыми органами</t>
  </si>
  <si>
    <t>и</t>
  </si>
  <si>
    <t xml:space="preserve">с использованием средств криптографической  защиты информации (СКЗИ) Домен-К </t>
  </si>
  <si>
    <t>ПРИКАЗЫВАЮ:</t>
  </si>
  <si>
    <t>Предоставить право шифрования и подписания электронной цифровой подписью за</t>
  </si>
  <si>
    <t>следующему сотруднику</t>
  </si>
  <si>
    <t>по каналам электронной связи СКЗИ.</t>
  </si>
  <si>
    <t>Руководитель ______________________________</t>
  </si>
  <si>
    <t>301701001</t>
  </si>
  <si>
    <t>директор</t>
  </si>
  <si>
    <t xml:space="preserve"> 8905</t>
  </si>
  <si>
    <t>Устава</t>
  </si>
  <si>
    <t xml:space="preserve">Светлана </t>
  </si>
  <si>
    <t>Межрайонная ИФНС №6 по Астраханской области</t>
  </si>
  <si>
    <t>Иванов Иван Иванович</t>
  </si>
  <si>
    <t>ООО  "Орбита"</t>
  </si>
  <si>
    <t>Orbi@yandex.ru</t>
  </si>
  <si>
    <t>040-017-003441</t>
  </si>
  <si>
    <t>г. Астрахань, ул. Н. Островского, д. 13</t>
  </si>
  <si>
    <t>310201908800055</t>
  </si>
  <si>
    <t>3007023611</t>
  </si>
  <si>
    <t>№ 969843</t>
  </si>
  <si>
    <t>Общество с ограниченной ответственнотсью  "Орбита"</t>
  </si>
  <si>
    <t>ООО  "Орбита" Алко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</si>
</sst>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3.5"/>
      <color indexed="8"/>
      <name val="Times New Roman"/>
      <family val="1"/>
    </font>
    <font>
      <b/>
      <u val="single"/>
      <sz val="13.5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8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20" fillId="17" borderId="10" xfId="0" applyFont="1" applyFill="1" applyBorder="1" applyAlignment="1" applyProtection="1">
      <alignment/>
      <protection hidden="1"/>
    </xf>
    <xf numFmtId="0" fontId="20" fillId="17" borderId="11" xfId="0" applyFont="1" applyFill="1" applyBorder="1" applyAlignment="1" applyProtection="1">
      <alignment/>
      <protection hidden="1"/>
    </xf>
    <xf numFmtId="0" fontId="20" fillId="17" borderId="12" xfId="0" applyFont="1" applyFill="1" applyBorder="1" applyAlignment="1" applyProtection="1">
      <alignment/>
      <protection hidden="1"/>
    </xf>
    <xf numFmtId="0" fontId="18" fillId="17" borderId="13" xfId="0" applyFont="1" applyFill="1" applyBorder="1" applyAlignment="1" applyProtection="1">
      <alignment/>
      <protection hidden="1"/>
    </xf>
    <xf numFmtId="0" fontId="18" fillId="17" borderId="14" xfId="0" applyFont="1" applyFill="1" applyBorder="1" applyAlignment="1" applyProtection="1">
      <alignment horizontal="center"/>
      <protection hidden="1"/>
    </xf>
    <xf numFmtId="0" fontId="18" fillId="17" borderId="14" xfId="0" applyFont="1" applyFill="1" applyBorder="1" applyAlignment="1" applyProtection="1">
      <alignment/>
      <protection hidden="1"/>
    </xf>
    <xf numFmtId="0" fontId="18" fillId="17" borderId="15" xfId="0" applyFont="1" applyFill="1" applyBorder="1" applyAlignment="1" applyProtection="1">
      <alignment/>
      <protection hidden="1"/>
    </xf>
    <xf numFmtId="0" fontId="18" fillId="0" borderId="12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0" borderId="16" xfId="0" applyFont="1" applyBorder="1" applyAlignment="1" applyProtection="1">
      <alignment/>
      <protection hidden="1"/>
    </xf>
    <xf numFmtId="0" fontId="20" fillId="24" borderId="10" xfId="0" applyFont="1" applyFill="1" applyBorder="1" applyAlignment="1" applyProtection="1">
      <alignment/>
      <protection hidden="1"/>
    </xf>
    <xf numFmtId="0" fontId="20" fillId="24" borderId="0" xfId="0" applyFont="1" applyFill="1" applyBorder="1" applyAlignment="1" applyProtection="1">
      <alignment/>
      <protection hidden="1"/>
    </xf>
    <xf numFmtId="49" fontId="18" fillId="20" borderId="17" xfId="0" applyNumberFormat="1" applyFont="1" applyFill="1" applyBorder="1" applyAlignment="1" applyProtection="1">
      <alignment horizontal="left"/>
      <protection locked="0"/>
    </xf>
    <xf numFmtId="0" fontId="18" fillId="20" borderId="18" xfId="0" applyFont="1" applyFill="1" applyBorder="1" applyAlignment="1" applyProtection="1">
      <alignment/>
      <protection locked="0"/>
    </xf>
    <xf numFmtId="49" fontId="18" fillId="20" borderId="19" xfId="0" applyNumberFormat="1" applyFont="1" applyFill="1" applyBorder="1" applyAlignment="1" applyProtection="1">
      <alignment/>
      <protection locked="0"/>
    </xf>
    <xf numFmtId="0" fontId="20" fillId="24" borderId="12" xfId="0" applyFont="1" applyFill="1" applyBorder="1" applyAlignment="1" applyProtection="1">
      <alignment/>
      <protection hidden="1"/>
    </xf>
    <xf numFmtId="0" fontId="20" fillId="0" borderId="12" xfId="0" applyFont="1" applyBorder="1" applyAlignment="1" applyProtection="1">
      <alignment horizontal="left"/>
      <protection hidden="1"/>
    </xf>
    <xf numFmtId="0" fontId="20" fillId="24" borderId="20" xfId="0" applyFont="1" applyFill="1" applyBorder="1" applyAlignment="1" applyProtection="1">
      <alignment/>
      <protection hidden="1"/>
    </xf>
    <xf numFmtId="0" fontId="18" fillId="20" borderId="21" xfId="0" applyFont="1" applyFill="1" applyBorder="1" applyAlignment="1" applyProtection="1">
      <alignment/>
      <protection locked="0"/>
    </xf>
    <xf numFmtId="0" fontId="18" fillId="20" borderId="22" xfId="0" applyFont="1" applyFill="1" applyBorder="1" applyAlignment="1" applyProtection="1">
      <alignment/>
      <protection locked="0"/>
    </xf>
    <xf numFmtId="0" fontId="18" fillId="0" borderId="13" xfId="0" applyFont="1" applyBorder="1" applyAlignment="1" applyProtection="1">
      <alignment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15" xfId="0" applyFont="1" applyBorder="1" applyAlignment="1" applyProtection="1">
      <alignment/>
      <protection hidden="1"/>
    </xf>
    <xf numFmtId="0" fontId="19" fillId="0" borderId="23" xfId="0" applyFont="1" applyBorder="1" applyAlignment="1" applyProtection="1">
      <alignment/>
      <protection hidden="1"/>
    </xf>
    <xf numFmtId="0" fontId="19" fillId="0" borderId="10" xfId="0" applyFont="1" applyBorder="1" applyAlignment="1" applyProtection="1">
      <alignment/>
      <protection hidden="1"/>
    </xf>
    <xf numFmtId="0" fontId="19" fillId="0" borderId="24" xfId="0" applyFont="1" applyBorder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 wrapText="1"/>
      <protection hidden="1"/>
    </xf>
    <xf numFmtId="0" fontId="18" fillId="0" borderId="25" xfId="0" applyFont="1" applyBorder="1" applyAlignment="1" applyProtection="1">
      <alignment/>
      <protection hidden="1"/>
    </xf>
    <xf numFmtId="0" fontId="18" fillId="0" borderId="26" xfId="0" applyFont="1" applyBorder="1" applyAlignment="1" applyProtection="1">
      <alignment/>
      <protection hidden="1"/>
    </xf>
    <xf numFmtId="0" fontId="18" fillId="0" borderId="27" xfId="0" applyFont="1" applyBorder="1" applyAlignment="1" applyProtection="1">
      <alignment/>
      <protection hidden="1"/>
    </xf>
    <xf numFmtId="0" fontId="18" fillId="0" borderId="28" xfId="0" applyFont="1" applyBorder="1" applyAlignment="1" applyProtection="1">
      <alignment/>
      <protection hidden="1"/>
    </xf>
    <xf numFmtId="0" fontId="19" fillId="0" borderId="22" xfId="0" applyFont="1" applyBorder="1" applyAlignment="1" applyProtection="1">
      <alignment horizontal="left"/>
      <protection hidden="1"/>
    </xf>
    <xf numFmtId="0" fontId="18" fillId="0" borderId="29" xfId="0" applyFont="1" applyBorder="1" applyAlignment="1" applyProtection="1">
      <alignment/>
      <protection hidden="1"/>
    </xf>
    <xf numFmtId="0" fontId="19" fillId="0" borderId="22" xfId="0" applyFont="1" applyBorder="1" applyAlignment="1" applyProtection="1">
      <alignment/>
      <protection hidden="1"/>
    </xf>
    <xf numFmtId="0" fontId="18" fillId="0" borderId="29" xfId="0" applyFont="1" applyBorder="1" applyAlignment="1" applyProtection="1">
      <alignment horizontal="left"/>
      <protection hidden="1"/>
    </xf>
    <xf numFmtId="0" fontId="18" fillId="0" borderId="30" xfId="0" applyFont="1" applyBorder="1" applyAlignment="1" applyProtection="1">
      <alignment/>
      <protection hidden="1"/>
    </xf>
    <xf numFmtId="0" fontId="19" fillId="0" borderId="27" xfId="0" applyFont="1" applyBorder="1" applyAlignment="1" applyProtection="1">
      <alignment/>
      <protection hidden="1"/>
    </xf>
    <xf numFmtId="0" fontId="19" fillId="0" borderId="31" xfId="0" applyFont="1" applyBorder="1" applyAlignment="1" applyProtection="1">
      <alignment/>
      <protection hidden="1"/>
    </xf>
    <xf numFmtId="0" fontId="18" fillId="0" borderId="32" xfId="0" applyFont="1" applyBorder="1" applyAlignment="1" applyProtection="1">
      <alignment/>
      <protection hidden="1"/>
    </xf>
    <xf numFmtId="0" fontId="19" fillId="24" borderId="30" xfId="0" applyFont="1" applyFill="1" applyBorder="1" applyAlignment="1" applyProtection="1">
      <alignment/>
      <protection hidden="1"/>
    </xf>
    <xf numFmtId="0" fontId="18" fillId="20" borderId="27" xfId="0" applyFont="1" applyFill="1" applyBorder="1" applyAlignment="1" applyProtection="1">
      <alignment horizontal="left"/>
      <protection locked="0"/>
    </xf>
    <xf numFmtId="0" fontId="19" fillId="24" borderId="27" xfId="0" applyFont="1" applyFill="1" applyBorder="1" applyAlignment="1" applyProtection="1">
      <alignment horizontal="left"/>
      <protection hidden="1"/>
    </xf>
    <xf numFmtId="0" fontId="18" fillId="24" borderId="27" xfId="0" applyFont="1" applyFill="1" applyBorder="1" applyAlignment="1" applyProtection="1">
      <alignment/>
      <protection hidden="1"/>
    </xf>
    <xf numFmtId="0" fontId="18" fillId="24" borderId="28" xfId="0" applyFont="1" applyFill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right"/>
      <protection hidden="1"/>
    </xf>
    <xf numFmtId="0" fontId="18" fillId="0" borderId="22" xfId="0" applyFont="1" applyBorder="1" applyAlignment="1" applyProtection="1">
      <alignment/>
      <protection hidden="1"/>
    </xf>
    <xf numFmtId="0" fontId="18" fillId="20" borderId="33" xfId="0" applyFont="1" applyFill="1" applyBorder="1" applyAlignment="1" applyProtection="1">
      <alignment/>
      <protection hidden="1"/>
    </xf>
    <xf numFmtId="0" fontId="18" fillId="20" borderId="0" xfId="0" applyFont="1" applyFill="1" applyBorder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19" fillId="0" borderId="33" xfId="0" applyFont="1" applyBorder="1" applyAlignment="1" applyProtection="1">
      <alignment horizontal="left"/>
      <protection hidden="1"/>
    </xf>
    <xf numFmtId="0" fontId="18" fillId="0" borderId="33" xfId="0" applyFont="1" applyBorder="1" applyAlignment="1" applyProtection="1">
      <alignment horizontal="left"/>
      <protection hidden="1"/>
    </xf>
    <xf numFmtId="0" fontId="19" fillId="0" borderId="30" xfId="0" applyFont="1" applyBorder="1" applyAlignment="1" applyProtection="1">
      <alignment/>
      <protection hidden="1"/>
    </xf>
    <xf numFmtId="0" fontId="19" fillId="0" borderId="28" xfId="0" applyFont="1" applyBorder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19" fillId="0" borderId="29" xfId="0" applyFont="1" applyBorder="1" applyAlignment="1" applyProtection="1">
      <alignment/>
      <protection hidden="1"/>
    </xf>
    <xf numFmtId="0" fontId="19" fillId="20" borderId="34" xfId="0" applyFont="1" applyFill="1" applyBorder="1" applyAlignment="1" applyProtection="1">
      <alignment/>
      <protection hidden="1"/>
    </xf>
    <xf numFmtId="0" fontId="27" fillId="0" borderId="27" xfId="0" applyFont="1" applyBorder="1" applyAlignment="1" applyProtection="1">
      <alignment/>
      <protection hidden="1"/>
    </xf>
    <xf numFmtId="0" fontId="18" fillId="20" borderId="35" xfId="0" applyFont="1" applyFill="1" applyBorder="1" applyAlignment="1" applyProtection="1">
      <alignment/>
      <protection hidden="1"/>
    </xf>
    <xf numFmtId="0" fontId="21" fillId="0" borderId="30" xfId="0" applyFont="1" applyBorder="1" applyAlignment="1" applyProtection="1">
      <alignment horizontal="center" vertical="top"/>
      <protection hidden="1"/>
    </xf>
    <xf numFmtId="0" fontId="21" fillId="0" borderId="27" xfId="0" applyFont="1" applyBorder="1" applyAlignment="1" applyProtection="1">
      <alignment horizontal="center" vertical="top"/>
      <protection hidden="1"/>
    </xf>
    <xf numFmtId="0" fontId="29" fillId="0" borderId="0" xfId="0" applyFont="1" applyAlignment="1" applyProtection="1">
      <alignment/>
      <protection hidden="1"/>
    </xf>
    <xf numFmtId="0" fontId="19" fillId="20" borderId="35" xfId="0" applyFont="1" applyFill="1" applyBorder="1" applyAlignment="1" applyProtection="1">
      <alignment/>
      <protection hidden="1"/>
    </xf>
    <xf numFmtId="0" fontId="19" fillId="0" borderId="25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19" fillId="0" borderId="26" xfId="0" applyFont="1" applyBorder="1" applyAlignment="1" applyProtection="1">
      <alignment/>
      <protection hidden="1"/>
    </xf>
    <xf numFmtId="0" fontId="19" fillId="20" borderId="36" xfId="0" applyFont="1" applyFill="1" applyBorder="1" applyAlignment="1" applyProtection="1">
      <alignment/>
      <protection hidden="1"/>
    </xf>
    <xf numFmtId="0" fontId="19" fillId="0" borderId="32" xfId="0" applyFont="1" applyFill="1" applyBorder="1" applyAlignment="1" applyProtection="1">
      <alignment/>
      <protection hidden="1"/>
    </xf>
    <xf numFmtId="0" fontId="19" fillId="0" borderId="22" xfId="0" applyFont="1" applyBorder="1" applyAlignment="1" applyProtection="1">
      <alignment/>
      <protection hidden="1"/>
    </xf>
    <xf numFmtId="0" fontId="19" fillId="0" borderId="33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20" borderId="0" xfId="0" applyFont="1" applyFill="1" applyBorder="1" applyAlignment="1" applyProtection="1">
      <alignment/>
      <protection hidden="1"/>
    </xf>
    <xf numFmtId="0" fontId="18" fillId="25" borderId="0" xfId="0" applyFont="1" applyFill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 wrapText="1"/>
      <protection hidden="1"/>
    </xf>
    <xf numFmtId="0" fontId="19" fillId="24" borderId="37" xfId="0" applyFont="1" applyFill="1" applyBorder="1" applyAlignment="1" applyProtection="1">
      <alignment horizontal="center"/>
      <protection hidden="1"/>
    </xf>
    <xf numFmtId="0" fontId="19" fillId="17" borderId="37" xfId="0" applyFont="1" applyFill="1" applyBorder="1" applyAlignment="1" applyProtection="1">
      <alignment horizontal="center" wrapText="1"/>
      <protection hidden="1"/>
    </xf>
    <xf numFmtId="0" fontId="20" fillId="24" borderId="38" xfId="0" applyFont="1" applyFill="1" applyBorder="1" applyAlignment="1" applyProtection="1">
      <alignment horizontal="center"/>
      <protection hidden="1"/>
    </xf>
    <xf numFmtId="0" fontId="20" fillId="17" borderId="39" xfId="0" applyFont="1" applyFill="1" applyBorder="1" applyAlignment="1" applyProtection="1">
      <alignment horizontal="center"/>
      <protection hidden="1"/>
    </xf>
    <xf numFmtId="0" fontId="18" fillId="20" borderId="40" xfId="0" applyFont="1" applyFill="1" applyBorder="1" applyAlignment="1" applyProtection="1">
      <alignment horizontal="center" wrapText="1"/>
      <protection locked="0"/>
    </xf>
    <xf numFmtId="0" fontId="18" fillId="20" borderId="40" xfId="0" applyFont="1" applyFill="1" applyBorder="1" applyAlignment="1" applyProtection="1">
      <alignment horizontal="left"/>
      <protection locked="0"/>
    </xf>
    <xf numFmtId="0" fontId="20" fillId="17" borderId="12" xfId="0" applyFont="1" applyFill="1" applyBorder="1" applyAlignment="1" applyProtection="1">
      <alignment horizontal="left"/>
      <protection hidden="1"/>
    </xf>
    <xf numFmtId="0" fontId="18" fillId="20" borderId="17" xfId="0" applyFont="1" applyFill="1" applyBorder="1" applyAlignment="1" applyProtection="1">
      <alignment horizontal="left"/>
      <protection locked="0"/>
    </xf>
    <xf numFmtId="164" fontId="18" fillId="20" borderId="41" xfId="0" applyNumberFormat="1" applyFont="1" applyFill="1" applyBorder="1" applyAlignment="1" applyProtection="1">
      <alignment horizontal="left"/>
      <protection locked="0"/>
    </xf>
    <xf numFmtId="0" fontId="20" fillId="17" borderId="0" xfId="0" applyFont="1" applyFill="1" applyBorder="1" applyAlignment="1" applyProtection="1">
      <alignment horizontal="left"/>
      <protection hidden="1"/>
    </xf>
    <xf numFmtId="0" fontId="18" fillId="20" borderId="41" xfId="0" applyFont="1" applyFill="1" applyBorder="1" applyAlignment="1" applyProtection="1">
      <alignment horizontal="left"/>
      <protection locked="0"/>
    </xf>
    <xf numFmtId="0" fontId="20" fillId="24" borderId="12" xfId="0" applyFont="1" applyFill="1" applyBorder="1" applyAlignment="1" applyProtection="1">
      <alignment horizontal="center"/>
      <protection hidden="1"/>
    </xf>
    <xf numFmtId="0" fontId="18" fillId="20" borderId="17" xfId="0" applyFont="1" applyFill="1" applyBorder="1" applyAlignment="1" applyProtection="1">
      <alignment horizontal="center"/>
      <protection locked="0"/>
    </xf>
    <xf numFmtId="0" fontId="18" fillId="20" borderId="40" xfId="0" applyFont="1" applyFill="1" applyBorder="1" applyAlignment="1" applyProtection="1">
      <alignment horizontal="left" wrapText="1"/>
      <protection locked="0"/>
    </xf>
    <xf numFmtId="14" fontId="18" fillId="20" borderId="40" xfId="0" applyNumberFormat="1" applyFont="1" applyFill="1" applyBorder="1" applyAlignment="1" applyProtection="1">
      <alignment horizontal="left"/>
      <protection locked="0"/>
    </xf>
    <xf numFmtId="0" fontId="18" fillId="20" borderId="35" xfId="0" applyFont="1" applyFill="1" applyBorder="1" applyAlignment="1" applyProtection="1">
      <alignment horizontal="left"/>
      <protection locked="0"/>
    </xf>
    <xf numFmtId="49" fontId="18" fillId="20" borderId="19" xfId="0" applyNumberFormat="1" applyFont="1" applyFill="1" applyBorder="1" applyAlignment="1" applyProtection="1">
      <alignment horizontal="left"/>
      <protection locked="0"/>
    </xf>
    <xf numFmtId="0" fontId="20" fillId="24" borderId="10" xfId="0" applyFont="1" applyFill="1" applyBorder="1" applyAlignment="1" applyProtection="1">
      <alignment horizontal="left"/>
      <protection hidden="1"/>
    </xf>
    <xf numFmtId="49" fontId="18" fillId="20" borderId="41" xfId="0" applyNumberFormat="1" applyFont="1" applyFill="1" applyBorder="1" applyAlignment="1" applyProtection="1">
      <alignment horizontal="left"/>
      <protection locked="0"/>
    </xf>
    <xf numFmtId="49" fontId="18" fillId="20" borderId="17" xfId="0" applyNumberFormat="1" applyFont="1" applyFill="1" applyBorder="1" applyAlignment="1" applyProtection="1">
      <alignment horizontal="left"/>
      <protection locked="0"/>
    </xf>
    <xf numFmtId="0" fontId="20" fillId="24" borderId="40" xfId="0" applyFont="1" applyFill="1" applyBorder="1" applyAlignment="1" applyProtection="1">
      <alignment horizontal="left"/>
      <protection hidden="1"/>
    </xf>
    <xf numFmtId="0" fontId="20" fillId="24" borderId="39" xfId="0" applyFont="1" applyFill="1" applyBorder="1" applyAlignment="1" applyProtection="1">
      <alignment horizontal="left"/>
      <protection hidden="1"/>
    </xf>
    <xf numFmtId="49" fontId="18" fillId="20" borderId="42" xfId="0" applyNumberFormat="1" applyFont="1" applyFill="1" applyBorder="1" applyAlignment="1" applyProtection="1">
      <alignment horizontal="left"/>
      <protection locked="0"/>
    </xf>
    <xf numFmtId="0" fontId="20" fillId="24" borderId="38" xfId="0" applyFont="1" applyFill="1" applyBorder="1" applyAlignment="1" applyProtection="1">
      <alignment horizontal="left"/>
      <protection hidden="1"/>
    </xf>
    <xf numFmtId="0" fontId="20" fillId="0" borderId="12" xfId="0" applyFont="1" applyBorder="1" applyAlignment="1" applyProtection="1">
      <alignment horizontal="left"/>
      <protection hidden="1"/>
    </xf>
    <xf numFmtId="0" fontId="18" fillId="0" borderId="16" xfId="0" applyFont="1" applyBorder="1" applyAlignment="1" applyProtection="1">
      <alignment horizontal="left"/>
      <protection hidden="1"/>
    </xf>
    <xf numFmtId="0" fontId="20" fillId="24" borderId="43" xfId="0" applyFont="1" applyFill="1" applyBorder="1" applyAlignment="1" applyProtection="1">
      <alignment horizontal="left" wrapText="1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0" borderId="39" xfId="0" applyFont="1" applyFill="1" applyBorder="1" applyAlignment="1" applyProtection="1">
      <alignment horizontal="left" wrapText="1"/>
      <protection hidden="1"/>
    </xf>
    <xf numFmtId="0" fontId="20" fillId="24" borderId="12" xfId="0" applyFont="1" applyFill="1" applyBorder="1" applyAlignment="1" applyProtection="1">
      <alignment horizontal="left"/>
      <protection hidden="1"/>
    </xf>
    <xf numFmtId="0" fontId="18" fillId="20" borderId="22" xfId="0" applyFont="1" applyFill="1" applyBorder="1" applyAlignment="1" applyProtection="1">
      <alignment horizontal="left"/>
      <protection locked="0"/>
    </xf>
    <xf numFmtId="0" fontId="18" fillId="20" borderId="19" xfId="0" applyFont="1" applyFill="1" applyBorder="1" applyAlignment="1" applyProtection="1">
      <alignment horizontal="left" wrapText="1"/>
      <protection hidden="1" locked="0"/>
    </xf>
    <xf numFmtId="0" fontId="18" fillId="20" borderId="11" xfId="0" applyFont="1" applyFill="1" applyBorder="1" applyAlignment="1" applyProtection="1">
      <alignment horizontal="left"/>
      <protection locked="0"/>
    </xf>
    <xf numFmtId="0" fontId="18" fillId="0" borderId="18" xfId="0" applyFont="1" applyFill="1" applyBorder="1" applyAlignment="1" applyProtection="1">
      <alignment horizontal="center" wrapText="1"/>
      <protection hidden="1"/>
    </xf>
    <xf numFmtId="0" fontId="18" fillId="20" borderId="31" xfId="0" applyFont="1" applyFill="1" applyBorder="1" applyAlignment="1" applyProtection="1">
      <alignment horizontal="left"/>
      <protection locked="0"/>
    </xf>
    <xf numFmtId="0" fontId="18" fillId="20" borderId="44" xfId="0" applyFont="1" applyFill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left" wrapText="1"/>
      <protection hidden="1"/>
    </xf>
    <xf numFmtId="0" fontId="23" fillId="0" borderId="0" xfId="0" applyFont="1" applyBorder="1" applyAlignment="1" applyProtection="1">
      <alignment horizontal="center" vertical="top"/>
      <protection hidden="1"/>
    </xf>
    <xf numFmtId="0" fontId="18" fillId="0" borderId="45" xfId="0" applyFont="1" applyBorder="1" applyAlignment="1" applyProtection="1">
      <alignment horizontal="left"/>
      <protection hidden="1"/>
    </xf>
    <xf numFmtId="0" fontId="18" fillId="0" borderId="41" xfId="0" applyFont="1" applyBorder="1" applyAlignment="1" applyProtection="1">
      <alignment horizontal="left"/>
      <protection hidden="1"/>
    </xf>
    <xf numFmtId="0" fontId="18" fillId="0" borderId="35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 wrapText="1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center" wrapText="1"/>
      <protection hidden="1"/>
    </xf>
    <xf numFmtId="0" fontId="21" fillId="0" borderId="0" xfId="0" applyFont="1" applyBorder="1" applyAlignment="1" applyProtection="1">
      <alignment horizontal="center" vertical="top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24" fillId="0" borderId="21" xfId="0" applyFont="1" applyBorder="1" applyAlignment="1" applyProtection="1">
      <alignment horizontal="center" wrapText="1"/>
      <protection hidden="1"/>
    </xf>
    <xf numFmtId="0" fontId="19" fillId="0" borderId="30" xfId="0" applyFont="1" applyBorder="1" applyAlignment="1" applyProtection="1">
      <alignment horizontal="left" wrapText="1"/>
      <protection hidden="1"/>
    </xf>
    <xf numFmtId="0" fontId="19" fillId="0" borderId="22" xfId="0" applyFont="1" applyBorder="1" applyAlignment="1" applyProtection="1">
      <alignment horizontal="left"/>
      <protection hidden="1"/>
    </xf>
    <xf numFmtId="0" fontId="18" fillId="0" borderId="33" xfId="0" applyFont="1" applyBorder="1" applyAlignment="1" applyProtection="1">
      <alignment horizontal="right"/>
      <protection hidden="1"/>
    </xf>
    <xf numFmtId="0" fontId="18" fillId="0" borderId="29" xfId="0" applyFont="1" applyBorder="1" applyAlignment="1" applyProtection="1">
      <alignment horizontal="left"/>
      <protection hidden="1"/>
    </xf>
    <xf numFmtId="0" fontId="19" fillId="0" borderId="25" xfId="0" applyFont="1" applyBorder="1" applyAlignment="1" applyProtection="1">
      <alignment horizontal="left"/>
      <protection hidden="1"/>
    </xf>
    <xf numFmtId="0" fontId="18" fillId="0" borderId="46" xfId="0" applyFont="1" applyBorder="1" applyAlignment="1" applyProtection="1">
      <alignment horizontal="left"/>
      <protection hidden="1"/>
    </xf>
    <xf numFmtId="0" fontId="19" fillId="0" borderId="46" xfId="0" applyFont="1" applyBorder="1" applyAlignment="1" applyProtection="1">
      <alignment horizontal="left"/>
      <protection hidden="1"/>
    </xf>
    <xf numFmtId="0" fontId="23" fillId="0" borderId="25" xfId="0" applyFont="1" applyBorder="1" applyAlignment="1" applyProtection="1">
      <alignment horizontal="center" vertical="top"/>
      <protection hidden="1"/>
    </xf>
    <xf numFmtId="0" fontId="19" fillId="0" borderId="21" xfId="0" applyFont="1" applyBorder="1" applyAlignment="1" applyProtection="1">
      <alignment horizontal="left"/>
      <protection hidden="1"/>
    </xf>
    <xf numFmtId="0" fontId="18" fillId="0" borderId="18" xfId="0" applyFont="1" applyBorder="1" applyAlignment="1" applyProtection="1">
      <alignment horizontal="left"/>
      <protection hidden="1"/>
    </xf>
    <xf numFmtId="0" fontId="19" fillId="0" borderId="12" xfId="0" applyFont="1" applyBorder="1" applyAlignment="1" applyProtection="1">
      <alignment horizontal="left" wrapText="1"/>
      <protection hidden="1"/>
    </xf>
    <xf numFmtId="0" fontId="18" fillId="0" borderId="19" xfId="0" applyFont="1" applyBorder="1" applyAlignment="1" applyProtection="1">
      <alignment horizontal="left" wrapText="1"/>
      <protection hidden="1"/>
    </xf>
    <xf numFmtId="0" fontId="19" fillId="0" borderId="31" xfId="0" applyFont="1" applyBorder="1" applyAlignment="1" applyProtection="1">
      <alignment horizontal="left" wrapText="1"/>
      <protection hidden="1"/>
    </xf>
    <xf numFmtId="164" fontId="18" fillId="0" borderId="19" xfId="0" applyNumberFormat="1" applyFont="1" applyBorder="1" applyAlignment="1" applyProtection="1">
      <alignment horizontal="left"/>
      <protection hidden="1"/>
    </xf>
    <xf numFmtId="0" fontId="19" fillId="0" borderId="47" xfId="0" applyFont="1" applyBorder="1" applyAlignment="1" applyProtection="1">
      <alignment horizontal="left"/>
      <protection hidden="1"/>
    </xf>
    <xf numFmtId="0" fontId="19" fillId="24" borderId="21" xfId="0" applyFont="1" applyFill="1" applyBorder="1" applyAlignment="1" applyProtection="1">
      <alignment horizontal="left"/>
      <protection hidden="1"/>
    </xf>
    <xf numFmtId="0" fontId="20" fillId="0" borderId="21" xfId="0" applyFont="1" applyBorder="1" applyAlignment="1" applyProtection="1">
      <alignment horizontal="left"/>
      <protection hidden="1"/>
    </xf>
    <xf numFmtId="0" fontId="18" fillId="0" borderId="26" xfId="0" applyFont="1" applyBorder="1" applyAlignment="1" applyProtection="1">
      <alignment horizontal="left"/>
      <protection hidden="1"/>
    </xf>
    <xf numFmtId="0" fontId="19" fillId="0" borderId="30" xfId="0" applyFont="1" applyBorder="1" applyAlignment="1" applyProtection="1">
      <alignment horizontal="left"/>
      <protection hidden="1"/>
    </xf>
    <xf numFmtId="0" fontId="18" fillId="0" borderId="28" xfId="0" applyFont="1" applyBorder="1" applyAlignment="1" applyProtection="1">
      <alignment horizontal="left"/>
      <protection hidden="1"/>
    </xf>
    <xf numFmtId="0" fontId="23" fillId="24" borderId="29" xfId="0" applyFont="1" applyFill="1" applyBorder="1" applyAlignment="1" applyProtection="1">
      <alignment horizontal="left" wrapText="1"/>
      <protection hidden="1"/>
    </xf>
    <xf numFmtId="0" fontId="23" fillId="24" borderId="26" xfId="0" applyFont="1" applyFill="1" applyBorder="1" applyAlignment="1" applyProtection="1">
      <alignment horizontal="left" wrapText="1"/>
      <protection hidden="1"/>
    </xf>
    <xf numFmtId="0" fontId="23" fillId="0" borderId="46" xfId="0" applyFont="1" applyBorder="1" applyAlignment="1" applyProtection="1">
      <alignment horizontal="left"/>
      <protection hidden="1"/>
    </xf>
    <xf numFmtId="0" fontId="19" fillId="0" borderId="26" xfId="0" applyFont="1" applyBorder="1" applyAlignment="1" applyProtection="1">
      <alignment horizontal="left"/>
      <protection hidden="1"/>
    </xf>
    <xf numFmtId="0" fontId="18" fillId="0" borderId="28" xfId="0" applyFont="1" applyBorder="1" applyAlignment="1" applyProtection="1">
      <alignment horizontal="right"/>
      <protection hidden="1"/>
    </xf>
    <xf numFmtId="0" fontId="20" fillId="0" borderId="21" xfId="0" applyFont="1" applyBorder="1" applyAlignment="1" applyProtection="1">
      <alignment horizontal="left" wrapText="1"/>
      <protection hidden="1"/>
    </xf>
    <xf numFmtId="0" fontId="26" fillId="0" borderId="21" xfId="0" applyFont="1" applyBorder="1" applyAlignment="1" applyProtection="1">
      <alignment horizontal="center"/>
      <protection hidden="1"/>
    </xf>
    <xf numFmtId="0" fontId="19" fillId="24" borderId="22" xfId="0" applyFont="1" applyFill="1" applyBorder="1" applyAlignment="1" applyProtection="1">
      <alignment horizontal="left"/>
      <protection hidden="1"/>
    </xf>
    <xf numFmtId="0" fontId="19" fillId="0" borderId="22" xfId="0" applyFont="1" applyFill="1" applyBorder="1" applyAlignment="1" applyProtection="1">
      <alignment horizontal="left"/>
      <protection hidden="1"/>
    </xf>
    <xf numFmtId="0" fontId="27" fillId="20" borderId="31" xfId="0" applyFont="1" applyFill="1" applyBorder="1" applyAlignment="1" applyProtection="1">
      <alignment horizontal="left"/>
      <protection hidden="1" locked="0"/>
    </xf>
    <xf numFmtId="0" fontId="19" fillId="0" borderId="18" xfId="0" applyFont="1" applyBorder="1" applyAlignment="1" applyProtection="1">
      <alignment horizontal="left" wrapText="1"/>
      <protection hidden="1"/>
    </xf>
    <xf numFmtId="0" fontId="19" fillId="24" borderId="29" xfId="0" applyFont="1" applyFill="1" applyBorder="1" applyAlignment="1" applyProtection="1">
      <alignment horizontal="left"/>
      <protection hidden="1"/>
    </xf>
    <xf numFmtId="0" fontId="19" fillId="0" borderId="46" xfId="0" applyFont="1" applyFill="1" applyBorder="1" applyAlignment="1" applyProtection="1">
      <alignment horizontal="left" wrapText="1"/>
      <protection hidden="1"/>
    </xf>
    <xf numFmtId="0" fontId="19" fillId="0" borderId="21" xfId="0" applyFont="1" applyFill="1" applyBorder="1" applyAlignment="1" applyProtection="1">
      <alignment horizontal="left"/>
      <protection hidden="1"/>
    </xf>
    <xf numFmtId="0" fontId="19" fillId="0" borderId="46" xfId="0" applyFont="1" applyBorder="1" applyAlignment="1" applyProtection="1">
      <alignment horizontal="left" wrapText="1"/>
      <protection hidden="1"/>
    </xf>
    <xf numFmtId="0" fontId="21" fillId="0" borderId="18" xfId="0" applyFont="1" applyBorder="1" applyAlignment="1" applyProtection="1">
      <alignment horizontal="center" vertical="top"/>
      <protection hidden="1"/>
    </xf>
    <xf numFmtId="0" fontId="19" fillId="0" borderId="21" xfId="0" applyFont="1" applyFill="1" applyBorder="1" applyAlignment="1" applyProtection="1">
      <alignment horizontal="left" wrapText="1"/>
      <protection hidden="1"/>
    </xf>
    <xf numFmtId="0" fontId="19" fillId="0" borderId="25" xfId="0" applyFont="1" applyBorder="1" applyAlignment="1" applyProtection="1">
      <alignment horizontal="center"/>
      <protection hidden="1"/>
    </xf>
    <xf numFmtId="0" fontId="19" fillId="0" borderId="28" xfId="0" applyFont="1" applyBorder="1" applyAlignment="1" applyProtection="1">
      <alignment horizontal="left" wrapText="1"/>
      <protection hidden="1"/>
    </xf>
    <xf numFmtId="0" fontId="19" fillId="0" borderId="46" xfId="0" applyFont="1" applyFill="1" applyBorder="1" applyAlignment="1" applyProtection="1">
      <alignment horizontal="left"/>
      <protection hidden="1"/>
    </xf>
    <xf numFmtId="0" fontId="19" fillId="20" borderId="31" xfId="0" applyFont="1" applyFill="1" applyBorder="1" applyAlignment="1" applyProtection="1">
      <alignment horizontal="center"/>
      <protection hidden="1"/>
    </xf>
    <xf numFmtId="0" fontId="19" fillId="24" borderId="21" xfId="0" applyFont="1" applyFill="1" applyBorder="1" applyAlignment="1" applyProtection="1">
      <alignment horizontal="left" wrapText="1"/>
      <protection hidden="1"/>
    </xf>
    <xf numFmtId="0" fontId="21" fillId="0" borderId="25" xfId="0" applyFont="1" applyBorder="1" applyAlignment="1" applyProtection="1">
      <alignment horizontal="center" vertical="top"/>
      <protection hidden="1"/>
    </xf>
    <xf numFmtId="0" fontId="19" fillId="20" borderId="19" xfId="0" applyFont="1" applyFill="1" applyBorder="1" applyAlignment="1" applyProtection="1">
      <alignment horizontal="left"/>
      <protection hidden="1" locked="0"/>
    </xf>
    <xf numFmtId="0" fontId="19" fillId="0" borderId="19" xfId="0" applyFont="1" applyFill="1" applyBorder="1" applyAlignment="1" applyProtection="1">
      <alignment horizontal="center"/>
      <protection hidden="1"/>
    </xf>
    <xf numFmtId="0" fontId="19" fillId="24" borderId="21" xfId="0" applyFont="1" applyFill="1" applyBorder="1" applyAlignment="1" applyProtection="1">
      <alignment horizontal="center"/>
      <protection hidden="1"/>
    </xf>
    <xf numFmtId="0" fontId="19" fillId="24" borderId="21" xfId="0" applyFont="1" applyFill="1" applyBorder="1" applyAlignment="1" applyProtection="1">
      <alignment horizontal="center" wrapText="1"/>
      <protection hidden="1"/>
    </xf>
    <xf numFmtId="0" fontId="19" fillId="20" borderId="31" xfId="0" applyFont="1" applyFill="1" applyBorder="1" applyAlignment="1" applyProtection="1">
      <alignment horizontal="left"/>
      <protection hidden="1" locked="0"/>
    </xf>
    <xf numFmtId="164" fontId="19" fillId="0" borderId="26" xfId="0" applyNumberFormat="1" applyFont="1" applyBorder="1" applyAlignment="1" applyProtection="1">
      <alignment horizontal="left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right"/>
      <protection hidden="1"/>
    </xf>
    <xf numFmtId="0" fontId="18" fillId="24" borderId="0" xfId="0" applyFont="1" applyFill="1" applyBorder="1" applyAlignment="1" applyProtection="1">
      <alignment horizontal="left"/>
      <protection hidden="1"/>
    </xf>
    <xf numFmtId="0" fontId="18" fillId="24" borderId="0" xfId="0" applyFont="1" applyFill="1" applyBorder="1" applyAlignment="1" applyProtection="1">
      <alignment horizontal="left" wrapText="1"/>
      <protection hidden="1"/>
    </xf>
    <xf numFmtId="0" fontId="18" fillId="0" borderId="0" xfId="0" applyFont="1" applyBorder="1" applyAlignment="1" applyProtection="1">
      <alignment horizontal="center" wrapText="1"/>
      <protection hidden="1"/>
    </xf>
    <xf numFmtId="0" fontId="28" fillId="0" borderId="0" xfId="0" applyFont="1" applyBorder="1" applyAlignment="1" applyProtection="1">
      <alignment horizontal="left"/>
      <protection hidden="1"/>
    </xf>
    <xf numFmtId="0" fontId="28" fillId="0" borderId="0" xfId="0" applyFont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left" vertical="center" wrapText="1"/>
      <protection hidden="1"/>
    </xf>
    <xf numFmtId="0" fontId="18" fillId="0" borderId="0" xfId="0" applyFont="1" applyBorder="1" applyAlignment="1" applyProtection="1">
      <alignment horizontal="left" wrapText="1"/>
      <protection hidden="1"/>
    </xf>
    <xf numFmtId="0" fontId="34" fillId="20" borderId="35" xfId="42" applyFill="1" applyBorder="1" applyAlignment="1" applyProtection="1">
      <alignment horizontal="left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bi@yandex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">
      <selection activeCell="R11" sqref="R11"/>
    </sheetView>
  </sheetViews>
  <sheetFormatPr defaultColWidth="9.140625" defaultRowHeight="15"/>
  <cols>
    <col min="1" max="1" width="10.421875" style="1" customWidth="1"/>
    <col min="2" max="2" width="12.00390625" style="1" customWidth="1"/>
    <col min="3" max="3" width="9.140625" style="1" customWidth="1"/>
    <col min="4" max="4" width="6.00390625" style="1" customWidth="1"/>
    <col min="5" max="5" width="10.421875" style="1" customWidth="1"/>
    <col min="6" max="6" width="9.140625" style="1" customWidth="1"/>
    <col min="7" max="7" width="5.140625" style="1" customWidth="1"/>
    <col min="8" max="8" width="4.57421875" style="1" customWidth="1"/>
    <col min="9" max="9" width="1.57421875" style="1" customWidth="1"/>
    <col min="10" max="10" width="16.28125" style="1" customWidth="1"/>
    <col min="11" max="11" width="4.00390625" style="1" customWidth="1"/>
    <col min="12" max="12" width="0.9921875" style="1" customWidth="1"/>
    <col min="13" max="16" width="9.140625" style="1" hidden="1" customWidth="1"/>
    <col min="17" max="17" width="9.140625" style="1" customWidth="1"/>
    <col min="18" max="16384" width="9.140625" style="1" customWidth="1"/>
  </cols>
  <sheetData>
    <row r="1" spans="1:11" ht="15">
      <c r="A1" s="77" t="s">
        <v>0</v>
      </c>
      <c r="B1" s="77"/>
      <c r="C1" s="77"/>
      <c r="D1" s="77"/>
      <c r="E1" s="77"/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3" t="s">
        <v>6</v>
      </c>
    </row>
    <row r="3" spans="1:11" ht="14.25" customHeight="1">
      <c r="A3" s="78" t="s">
        <v>7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5" ht="14.25" customHeight="1">
      <c r="A5" s="79" t="s">
        <v>8</v>
      </c>
      <c r="B5" s="79"/>
      <c r="C5" s="79"/>
      <c r="D5" s="79"/>
      <c r="E5" s="79"/>
      <c r="F5" s="80" t="s">
        <v>9</v>
      </c>
      <c r="G5" s="80"/>
      <c r="H5" s="80"/>
      <c r="I5" s="80"/>
      <c r="J5" s="80"/>
      <c r="K5" s="80"/>
      <c r="N5" s="1">
        <v>3015</v>
      </c>
      <c r="O5" s="1" t="s">
        <v>10</v>
      </c>
    </row>
    <row r="6" spans="1:11" ht="15">
      <c r="A6" s="79"/>
      <c r="B6" s="79"/>
      <c r="C6" s="79"/>
      <c r="D6" s="79"/>
      <c r="E6" s="79"/>
      <c r="F6" s="80"/>
      <c r="G6" s="80"/>
      <c r="H6" s="80"/>
      <c r="I6" s="80"/>
      <c r="J6" s="80"/>
      <c r="K6" s="80"/>
    </row>
    <row r="7" spans="1:15" ht="15">
      <c r="A7" s="81" t="s">
        <v>11</v>
      </c>
      <c r="B7" s="81"/>
      <c r="C7" s="81"/>
      <c r="D7" s="81"/>
      <c r="E7" s="81"/>
      <c r="F7" s="82" t="s">
        <v>12</v>
      </c>
      <c r="G7" s="82"/>
      <c r="H7" s="82"/>
      <c r="I7" s="82"/>
      <c r="J7" s="82"/>
      <c r="K7" s="82"/>
      <c r="N7" s="1">
        <v>3025</v>
      </c>
      <c r="O7" s="1" t="s">
        <v>206</v>
      </c>
    </row>
    <row r="8" spans="1:15" ht="13.5" customHeight="1">
      <c r="A8" s="83" t="s">
        <v>215</v>
      </c>
      <c r="B8" s="83"/>
      <c r="C8" s="83"/>
      <c r="D8" s="83"/>
      <c r="E8" s="83"/>
      <c r="F8" s="84" t="s">
        <v>207</v>
      </c>
      <c r="G8" s="84"/>
      <c r="H8" s="84"/>
      <c r="I8" s="84"/>
      <c r="J8" s="84"/>
      <c r="K8" s="84"/>
      <c r="N8" s="1">
        <v>3019</v>
      </c>
      <c r="O8" s="1" t="s">
        <v>13</v>
      </c>
    </row>
    <row r="9" spans="1:11" ht="15">
      <c r="A9" s="83"/>
      <c r="B9" s="83"/>
      <c r="C9" s="83"/>
      <c r="D9" s="83"/>
      <c r="E9" s="83"/>
      <c r="F9" s="84"/>
      <c r="G9" s="84"/>
      <c r="H9" s="84"/>
      <c r="I9" s="84"/>
      <c r="J9" s="84"/>
      <c r="K9" s="84"/>
    </row>
    <row r="10" spans="1:15" ht="15">
      <c r="A10" s="83"/>
      <c r="B10" s="83"/>
      <c r="C10" s="83"/>
      <c r="D10" s="83"/>
      <c r="E10" s="83"/>
      <c r="F10" s="85" t="s">
        <v>14</v>
      </c>
      <c r="G10" s="85"/>
      <c r="H10" s="86" t="s">
        <v>15</v>
      </c>
      <c r="I10" s="86"/>
      <c r="J10" s="86"/>
      <c r="K10" s="86"/>
      <c r="N10" s="1">
        <v>3022</v>
      </c>
      <c r="O10" s="1" t="s">
        <v>16</v>
      </c>
    </row>
    <row r="11" spans="1:15" ht="15">
      <c r="A11" s="81" t="s">
        <v>17</v>
      </c>
      <c r="B11" s="81"/>
      <c r="C11" s="81"/>
      <c r="D11" s="81"/>
      <c r="E11" s="81"/>
      <c r="F11" s="84" t="s">
        <v>208</v>
      </c>
      <c r="G11" s="84"/>
      <c r="H11" s="84"/>
      <c r="I11" s="84"/>
      <c r="J11" s="84"/>
      <c r="K11" s="84"/>
      <c r="N11" s="1">
        <v>3023</v>
      </c>
      <c r="O11" s="1" t="s">
        <v>18</v>
      </c>
    </row>
    <row r="12" spans="1:11" ht="13.5" customHeight="1">
      <c r="A12" s="83" t="s">
        <v>216</v>
      </c>
      <c r="B12" s="83"/>
      <c r="C12" s="83"/>
      <c r="D12" s="83"/>
      <c r="E12" s="83"/>
      <c r="F12" s="4" t="s">
        <v>19</v>
      </c>
      <c r="G12" s="87"/>
      <c r="H12" s="87"/>
      <c r="I12" s="87"/>
      <c r="J12" s="87"/>
      <c r="K12" s="87"/>
    </row>
    <row r="13" spans="1:11" ht="15">
      <c r="A13" s="83"/>
      <c r="B13" s="83"/>
      <c r="C13" s="83"/>
      <c r="D13" s="83"/>
      <c r="E13" s="83"/>
      <c r="F13" s="5" t="s">
        <v>20</v>
      </c>
      <c r="G13" s="88" t="s">
        <v>21</v>
      </c>
      <c r="H13" s="88"/>
      <c r="I13" s="86" t="s">
        <v>22</v>
      </c>
      <c r="J13" s="86"/>
      <c r="K13" s="86"/>
    </row>
    <row r="14" spans="1:11" ht="15">
      <c r="A14" s="83"/>
      <c r="B14" s="83"/>
      <c r="C14" s="83"/>
      <c r="D14" s="83"/>
      <c r="E14" s="83"/>
      <c r="F14" s="4" t="s">
        <v>23</v>
      </c>
      <c r="G14" s="89" t="s">
        <v>214</v>
      </c>
      <c r="H14" s="89"/>
      <c r="I14" s="89"/>
      <c r="J14" s="89"/>
      <c r="K14" s="89"/>
    </row>
    <row r="15" spans="1:11" ht="15">
      <c r="A15" s="90" t="s">
        <v>24</v>
      </c>
      <c r="B15" s="90"/>
      <c r="C15" s="90"/>
      <c r="D15" s="91">
        <v>416150</v>
      </c>
      <c r="E15" s="91"/>
      <c r="F15" s="6" t="s">
        <v>25</v>
      </c>
      <c r="G15" s="86" t="s">
        <v>26</v>
      </c>
      <c r="H15" s="86"/>
      <c r="I15" s="86"/>
      <c r="J15" s="86"/>
      <c r="K15" s="86"/>
    </row>
    <row r="16" spans="1:11" ht="13.5" customHeight="1">
      <c r="A16" s="92" t="s">
        <v>211</v>
      </c>
      <c r="B16" s="92"/>
      <c r="C16" s="92"/>
      <c r="D16" s="92"/>
      <c r="E16" s="92"/>
      <c r="F16" s="93" t="s">
        <v>27</v>
      </c>
      <c r="G16" s="93"/>
      <c r="H16" s="93"/>
      <c r="I16" s="93"/>
      <c r="J16" s="93"/>
      <c r="K16" s="93"/>
    </row>
    <row r="17" spans="1:16" ht="15">
      <c r="A17" s="92"/>
      <c r="B17" s="92"/>
      <c r="C17" s="92"/>
      <c r="D17" s="92"/>
      <c r="E17" s="92"/>
      <c r="F17" s="93"/>
      <c r="G17" s="93"/>
      <c r="H17" s="93"/>
      <c r="I17" s="93"/>
      <c r="J17" s="93"/>
      <c r="K17" s="93"/>
      <c r="P17" s="1" t="s">
        <v>28</v>
      </c>
    </row>
    <row r="18" spans="1:16" ht="15">
      <c r="A18" s="90" t="s">
        <v>29</v>
      </c>
      <c r="B18" s="90"/>
      <c r="C18" s="90"/>
      <c r="D18" s="91">
        <v>416150</v>
      </c>
      <c r="E18" s="91"/>
      <c r="F18" s="4" t="s">
        <v>30</v>
      </c>
      <c r="G18" s="188" t="s">
        <v>209</v>
      </c>
      <c r="H18" s="94"/>
      <c r="I18" s="94"/>
      <c r="J18" s="94"/>
      <c r="K18" s="94"/>
      <c r="P18" s="1" t="s">
        <v>31</v>
      </c>
    </row>
    <row r="19" spans="1:16" ht="13.5" customHeight="1">
      <c r="A19" s="92" t="s">
        <v>211</v>
      </c>
      <c r="B19" s="92"/>
      <c r="C19" s="92"/>
      <c r="D19" s="92"/>
      <c r="E19" s="92"/>
      <c r="F19" s="7"/>
      <c r="G19" s="8"/>
      <c r="H19" s="9"/>
      <c r="I19" s="9"/>
      <c r="J19" s="9"/>
      <c r="K19" s="10"/>
      <c r="P19" s="1" t="s">
        <v>32</v>
      </c>
    </row>
    <row r="20" spans="1:16" ht="15">
      <c r="A20" s="92"/>
      <c r="B20" s="92"/>
      <c r="C20" s="92"/>
      <c r="D20" s="92"/>
      <c r="E20" s="92"/>
      <c r="F20" s="11"/>
      <c r="G20" s="12"/>
      <c r="H20" s="12"/>
      <c r="I20" s="12"/>
      <c r="J20" s="12"/>
      <c r="K20" s="13"/>
      <c r="P20" s="1" t="s">
        <v>33</v>
      </c>
    </row>
    <row r="21" spans="1:16" ht="15">
      <c r="A21" s="14" t="s">
        <v>19</v>
      </c>
      <c r="B21" s="95" t="s">
        <v>213</v>
      </c>
      <c r="C21" s="95"/>
      <c r="D21" s="15" t="s">
        <v>34</v>
      </c>
      <c r="E21" s="16" t="s">
        <v>201</v>
      </c>
      <c r="F21" s="11"/>
      <c r="G21" s="12"/>
      <c r="H21" s="12"/>
      <c r="I21" s="12"/>
      <c r="J21" s="12"/>
      <c r="K21" s="13"/>
      <c r="P21" s="1" t="s">
        <v>35</v>
      </c>
    </row>
    <row r="22" spans="1:16" ht="15">
      <c r="A22" s="96" t="s">
        <v>36</v>
      </c>
      <c r="B22" s="96"/>
      <c r="C22" s="97" t="s">
        <v>212</v>
      </c>
      <c r="D22" s="97"/>
      <c r="E22" s="97"/>
      <c r="F22" s="11"/>
      <c r="G22" s="12"/>
      <c r="H22" s="12"/>
      <c r="I22" s="12"/>
      <c r="J22" s="12"/>
      <c r="K22" s="13"/>
      <c r="P22" s="1" t="s">
        <v>37</v>
      </c>
    </row>
    <row r="23" spans="1:16" ht="15">
      <c r="A23" s="14" t="s">
        <v>38</v>
      </c>
      <c r="B23" s="17">
        <v>3019</v>
      </c>
      <c r="C23" s="89" t="s">
        <v>13</v>
      </c>
      <c r="D23" s="89"/>
      <c r="E23" s="89"/>
      <c r="F23" s="11"/>
      <c r="G23" s="12"/>
      <c r="H23" s="12"/>
      <c r="I23" s="12"/>
      <c r="J23" s="12"/>
      <c r="K23" s="13"/>
      <c r="P23" s="1" t="s">
        <v>39</v>
      </c>
    </row>
    <row r="24" spans="1:16" ht="15">
      <c r="A24" s="14" t="s">
        <v>40</v>
      </c>
      <c r="B24" s="18" t="s">
        <v>41</v>
      </c>
      <c r="C24" s="15" t="s">
        <v>42</v>
      </c>
      <c r="D24" s="98"/>
      <c r="E24" s="98"/>
      <c r="F24" s="11"/>
      <c r="G24" s="12"/>
      <c r="H24" s="12"/>
      <c r="I24" s="12"/>
      <c r="J24" s="12"/>
      <c r="K24" s="13"/>
      <c r="P24" s="1" t="s">
        <v>43</v>
      </c>
    </row>
    <row r="25" spans="1:16" ht="15">
      <c r="A25" s="96" t="s">
        <v>44</v>
      </c>
      <c r="B25" s="96"/>
      <c r="C25" s="89" t="s">
        <v>45</v>
      </c>
      <c r="D25" s="89"/>
      <c r="E25" s="89"/>
      <c r="F25" s="79" t="s">
        <v>8</v>
      </c>
      <c r="G25" s="79"/>
      <c r="H25" s="79"/>
      <c r="I25" s="79"/>
      <c r="J25" s="79"/>
      <c r="K25" s="79"/>
      <c r="P25" s="1" t="s">
        <v>46</v>
      </c>
    </row>
    <row r="26" spans="1:16" ht="15">
      <c r="A26" s="99" t="s">
        <v>47</v>
      </c>
      <c r="B26" s="99"/>
      <c r="C26" s="99"/>
      <c r="D26" s="99"/>
      <c r="E26" s="99"/>
      <c r="F26" s="100" t="s">
        <v>48</v>
      </c>
      <c r="G26" s="100"/>
      <c r="H26" s="100"/>
      <c r="I26" s="100"/>
      <c r="J26" s="100"/>
      <c r="K26" s="100"/>
      <c r="P26" s="1" t="s">
        <v>49</v>
      </c>
    </row>
    <row r="27" spans="1:16" ht="15">
      <c r="A27" s="14" t="s">
        <v>50</v>
      </c>
      <c r="B27" s="101" t="s">
        <v>45</v>
      </c>
      <c r="C27" s="101"/>
      <c r="D27" s="101"/>
      <c r="E27" s="101"/>
      <c r="F27" s="84" t="s">
        <v>45</v>
      </c>
      <c r="G27" s="84"/>
      <c r="H27" s="84"/>
      <c r="I27" s="84"/>
      <c r="J27" s="84"/>
      <c r="K27" s="84"/>
      <c r="P27" s="1" t="s">
        <v>51</v>
      </c>
    </row>
    <row r="28" spans="1:16" ht="15">
      <c r="A28" s="14" t="s">
        <v>52</v>
      </c>
      <c r="B28" s="89" t="s">
        <v>45</v>
      </c>
      <c r="C28" s="89"/>
      <c r="D28" s="89"/>
      <c r="E28" s="89"/>
      <c r="F28" s="102" t="s">
        <v>53</v>
      </c>
      <c r="G28" s="102"/>
      <c r="H28" s="102"/>
      <c r="I28" s="102"/>
      <c r="J28" s="102"/>
      <c r="K28" s="102"/>
      <c r="P28" s="1" t="s">
        <v>54</v>
      </c>
    </row>
    <row r="29" spans="1:16" ht="15">
      <c r="A29" s="19" t="s">
        <v>55</v>
      </c>
      <c r="B29" s="97" t="s">
        <v>45</v>
      </c>
      <c r="C29" s="97"/>
      <c r="D29" s="97"/>
      <c r="E29" s="97"/>
      <c r="F29" s="84" t="s">
        <v>210</v>
      </c>
      <c r="G29" s="84"/>
      <c r="H29" s="84"/>
      <c r="I29" s="84"/>
      <c r="J29" s="84"/>
      <c r="K29" s="84"/>
      <c r="P29" s="1" t="s">
        <v>56</v>
      </c>
    </row>
    <row r="30" spans="1:16" ht="14.25" customHeight="1">
      <c r="A30" s="103"/>
      <c r="B30" s="103"/>
      <c r="C30" s="103"/>
      <c r="D30" s="104"/>
      <c r="E30" s="104"/>
      <c r="F30" s="105" t="s">
        <v>57</v>
      </c>
      <c r="G30" s="105"/>
      <c r="H30" s="105"/>
      <c r="I30" s="105"/>
      <c r="J30" s="105"/>
      <c r="K30" s="105"/>
      <c r="P30" s="1" t="s">
        <v>58</v>
      </c>
    </row>
    <row r="31" spans="1:16" ht="15.75" customHeight="1">
      <c r="A31" s="20"/>
      <c r="B31" s="106"/>
      <c r="C31" s="106"/>
      <c r="D31" s="106"/>
      <c r="E31" s="106"/>
      <c r="F31" s="107" t="s">
        <v>59</v>
      </c>
      <c r="G31" s="107"/>
      <c r="H31" s="107"/>
      <c r="I31" s="107"/>
      <c r="J31" s="107"/>
      <c r="K31" s="107"/>
      <c r="P31" s="1" t="s">
        <v>60</v>
      </c>
    </row>
    <row r="32" spans="1:11" ht="15">
      <c r="A32" s="21" t="s">
        <v>61</v>
      </c>
      <c r="B32" s="18" t="s">
        <v>203</v>
      </c>
      <c r="C32" s="22">
        <v>12345678</v>
      </c>
      <c r="D32" s="15" t="s">
        <v>62</v>
      </c>
      <c r="E32" s="23" t="s">
        <v>45</v>
      </c>
      <c r="F32" s="107"/>
      <c r="G32" s="107"/>
      <c r="H32" s="107"/>
      <c r="I32" s="107"/>
      <c r="J32" s="107"/>
      <c r="K32" s="107"/>
    </row>
    <row r="33" spans="1:11" ht="15" customHeight="1">
      <c r="A33" s="108" t="s">
        <v>63</v>
      </c>
      <c r="B33" s="108"/>
      <c r="C33" s="109" t="s">
        <v>202</v>
      </c>
      <c r="D33" s="109"/>
      <c r="E33" s="109"/>
      <c r="F33" s="110" t="s">
        <v>58</v>
      </c>
      <c r="G33" s="110"/>
      <c r="H33" s="110"/>
      <c r="I33" s="110"/>
      <c r="J33" s="110"/>
      <c r="K33" s="110"/>
    </row>
    <row r="34" spans="1:11" ht="15">
      <c r="A34" s="111" t="s">
        <v>207</v>
      </c>
      <c r="B34" s="111"/>
      <c r="C34" s="111"/>
      <c r="D34" s="111"/>
      <c r="E34" s="111"/>
      <c r="F34" s="112"/>
      <c r="G34" s="112"/>
      <c r="H34" s="112"/>
      <c r="I34" s="112"/>
      <c r="J34" s="112"/>
      <c r="K34" s="112"/>
    </row>
    <row r="35" spans="1:11" ht="15">
      <c r="A35" s="96" t="s">
        <v>64</v>
      </c>
      <c r="B35" s="96"/>
      <c r="C35" s="113" t="s">
        <v>204</v>
      </c>
      <c r="D35" s="113"/>
      <c r="E35" s="113"/>
      <c r="F35" s="112"/>
      <c r="G35" s="112"/>
      <c r="H35" s="112"/>
      <c r="I35" s="112"/>
      <c r="J35" s="112"/>
      <c r="K35" s="112"/>
    </row>
    <row r="36" spans="1:11" ht="15">
      <c r="A36" s="108" t="s">
        <v>65</v>
      </c>
      <c r="B36" s="108"/>
      <c r="C36" s="15" t="s">
        <v>66</v>
      </c>
      <c r="D36" s="86">
        <v>89012345678</v>
      </c>
      <c r="E36" s="86"/>
      <c r="F36" s="11"/>
      <c r="G36" s="12"/>
      <c r="H36" s="12"/>
      <c r="I36" s="12"/>
      <c r="J36" s="12"/>
      <c r="K36" s="13"/>
    </row>
    <row r="37" spans="1:11" ht="15">
      <c r="A37" s="114" t="s">
        <v>205</v>
      </c>
      <c r="B37" s="114"/>
      <c r="C37" s="114"/>
      <c r="D37" s="114"/>
      <c r="E37" s="114"/>
      <c r="F37" s="24"/>
      <c r="G37" s="25"/>
      <c r="H37" s="25"/>
      <c r="I37" s="25"/>
      <c r="J37" s="25"/>
      <c r="K37" s="26"/>
    </row>
    <row r="38" spans="1:11" ht="15" customHeight="1">
      <c r="A38" s="78" t="s">
        <v>67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1:11" ht="1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1:11" ht="1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1:11" ht="15">
      <c r="A41" s="115" t="s">
        <v>68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</row>
    <row r="42" ht="9.75" customHeight="1"/>
    <row r="43" spans="1:11" ht="14.25" customHeight="1">
      <c r="A43" s="116" t="s">
        <v>69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</row>
    <row r="44" spans="1:11" ht="15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</row>
    <row r="45" spans="1:11" ht="15">
      <c r="A45" s="27" t="s">
        <v>70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</row>
    <row r="46" spans="1:11" ht="15">
      <c r="A46" s="28" t="s">
        <v>71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</row>
    <row r="47" spans="1:11" ht="15">
      <c r="A47" s="29" t="s">
        <v>72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</row>
    <row r="49" spans="1:11" ht="15">
      <c r="A49" s="115" t="s">
        <v>73</v>
      </c>
      <c r="B49" s="115"/>
      <c r="C49" s="115"/>
      <c r="D49" s="115"/>
      <c r="E49" s="121" t="s">
        <v>74</v>
      </c>
      <c r="F49" s="121"/>
      <c r="G49" s="122" t="str">
        <f>рукФИО</f>
        <v>Иванов Иван Иванович</v>
      </c>
      <c r="H49" s="122"/>
      <c r="I49" s="122"/>
      <c r="J49" s="122"/>
      <c r="K49" s="122"/>
    </row>
    <row r="50" spans="5:11" ht="15">
      <c r="E50" s="117" t="s">
        <v>75</v>
      </c>
      <c r="F50" s="117"/>
      <c r="G50" s="122"/>
      <c r="H50" s="122"/>
      <c r="I50" s="122"/>
      <c r="J50" s="122"/>
      <c r="K50" s="122"/>
    </row>
    <row r="51" spans="8:11" ht="15">
      <c r="H51" s="117" t="s">
        <v>76</v>
      </c>
      <c r="I51" s="117"/>
      <c r="J51" s="117"/>
      <c r="K51" s="117"/>
    </row>
    <row r="52" ht="15">
      <c r="J52" s="30" t="s">
        <v>77</v>
      </c>
    </row>
  </sheetData>
  <sheetProtection selectLockedCells="1"/>
  <mergeCells count="68">
    <mergeCell ref="H51:K51"/>
    <mergeCell ref="B45:K45"/>
    <mergeCell ref="B46:K46"/>
    <mergeCell ref="B47:K47"/>
    <mergeCell ref="A49:D49"/>
    <mergeCell ref="E49:F49"/>
    <mergeCell ref="G49:K50"/>
    <mergeCell ref="E50:F50"/>
    <mergeCell ref="A36:B36"/>
    <mergeCell ref="D36:E36"/>
    <mergeCell ref="A37:E37"/>
    <mergeCell ref="A38:K40"/>
    <mergeCell ref="A41:K41"/>
    <mergeCell ref="A43:K44"/>
    <mergeCell ref="A33:B33"/>
    <mergeCell ref="C33:E33"/>
    <mergeCell ref="F33:K33"/>
    <mergeCell ref="A34:E34"/>
    <mergeCell ref="F34:K35"/>
    <mergeCell ref="A35:B35"/>
    <mergeCell ref="C35:E35"/>
    <mergeCell ref="B29:E29"/>
    <mergeCell ref="F29:K29"/>
    <mergeCell ref="A30:C30"/>
    <mergeCell ref="D30:E30"/>
    <mergeCell ref="F30:K30"/>
    <mergeCell ref="B31:E31"/>
    <mergeCell ref="F31:K32"/>
    <mergeCell ref="F25:K25"/>
    <mergeCell ref="A26:E26"/>
    <mergeCell ref="F26:K26"/>
    <mergeCell ref="B27:E27"/>
    <mergeCell ref="F27:K27"/>
    <mergeCell ref="B28:E28"/>
    <mergeCell ref="F28:K28"/>
    <mergeCell ref="B21:C21"/>
    <mergeCell ref="A22:B22"/>
    <mergeCell ref="C22:E22"/>
    <mergeCell ref="C23:E23"/>
    <mergeCell ref="D24:E24"/>
    <mergeCell ref="A25:B25"/>
    <mergeCell ref="C25:E25"/>
    <mergeCell ref="A16:E17"/>
    <mergeCell ref="F16:K17"/>
    <mergeCell ref="A18:C18"/>
    <mergeCell ref="D18:E18"/>
    <mergeCell ref="G18:K18"/>
    <mergeCell ref="A19:E20"/>
    <mergeCell ref="A12:E14"/>
    <mergeCell ref="G12:K12"/>
    <mergeCell ref="G13:H13"/>
    <mergeCell ref="I13:K13"/>
    <mergeCell ref="G14:K14"/>
    <mergeCell ref="A15:C15"/>
    <mergeCell ref="D15:E15"/>
    <mergeCell ref="G15:K15"/>
    <mergeCell ref="A8:E10"/>
    <mergeCell ref="F8:K9"/>
    <mergeCell ref="F10:G10"/>
    <mergeCell ref="H10:K10"/>
    <mergeCell ref="A11:E11"/>
    <mergeCell ref="F11:K11"/>
    <mergeCell ref="A1:E1"/>
    <mergeCell ref="A3:K4"/>
    <mergeCell ref="A5:E6"/>
    <mergeCell ref="F5:K6"/>
    <mergeCell ref="A7:E7"/>
    <mergeCell ref="F7:K7"/>
  </mergeCells>
  <dataValidations count="3">
    <dataValidation type="list" allowBlank="1" showErrorMessage="1" sqref="B23">
      <formula1>КодИФНС</formula1>
      <formula2>0</formula2>
    </dataValidation>
    <dataValidation type="list" allowBlank="1" showErrorMessage="1" sqref="C23:E23">
      <formula1>выборнаимИФНС</formula1>
      <formula2>0</formula2>
    </dataValidation>
    <dataValidation type="list" allowBlank="1" showErrorMessage="1" sqref="P17:P31 F33">
      <formula1>'Карта абонента'!$P$17:$P$31</formula1>
      <formula2>0</formula2>
    </dataValidation>
  </dataValidations>
  <hyperlinks>
    <hyperlink ref="G18" r:id="rId1" display="Orbi@yandex.ru"/>
  </hyperlinks>
  <printOptions horizontalCentered="1"/>
  <pageMargins left="0.39375" right="0.22569444444444445" top="0.5902777777777778" bottom="0.5902777777777778" header="0.5118055555555555" footer="0.5118055555555555"/>
  <pageSetup horizontalDpi="300" verticalDpi="300" orientation="portrait" paperSize="9" scale="9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20" sqref="A20"/>
    </sheetView>
  </sheetViews>
  <sheetFormatPr defaultColWidth="9.140625" defaultRowHeight="15"/>
  <cols>
    <col min="1" max="3" width="9.140625" style="1" customWidth="1"/>
    <col min="4" max="4" width="12.57421875" style="1" customWidth="1"/>
    <col min="5" max="5" width="13.140625" style="1" customWidth="1"/>
    <col min="6" max="6" width="9.140625" style="1" customWidth="1"/>
    <col min="7" max="7" width="9.421875" style="1" customWidth="1"/>
    <col min="8" max="8" width="15.421875" style="1" customWidth="1"/>
    <col min="9" max="9" width="0.5625" style="1" customWidth="1"/>
    <col min="10" max="16384" width="9.140625" style="1" customWidth="1"/>
  </cols>
  <sheetData>
    <row r="1" spans="1:12" ht="15">
      <c r="A1" s="123" t="s">
        <v>78</v>
      </c>
      <c r="B1" s="123"/>
      <c r="C1" s="123"/>
      <c r="D1" s="123"/>
      <c r="E1" s="123"/>
      <c r="F1" s="124" t="s">
        <v>74</v>
      </c>
      <c r="G1" s="124"/>
      <c r="H1" s="2"/>
      <c r="I1" s="2"/>
      <c r="J1" s="3"/>
      <c r="K1" s="3"/>
      <c r="L1" s="3"/>
    </row>
    <row r="2" spans="1:12" ht="15" customHeight="1">
      <c r="A2" s="125" t="s">
        <v>79</v>
      </c>
      <c r="B2" s="125"/>
      <c r="C2" s="125"/>
      <c r="D2" s="125"/>
      <c r="E2" s="125"/>
      <c r="F2" s="125"/>
      <c r="G2" s="125"/>
      <c r="H2" s="125"/>
      <c r="I2" s="125"/>
      <c r="J2" s="31"/>
      <c r="K2" s="3"/>
      <c r="L2" s="3"/>
    </row>
    <row r="3" spans="1:12" ht="15">
      <c r="A3" s="125"/>
      <c r="B3" s="125"/>
      <c r="C3" s="125"/>
      <c r="D3" s="125"/>
      <c r="E3" s="125"/>
      <c r="F3" s="125"/>
      <c r="G3" s="125"/>
      <c r="H3" s="125"/>
      <c r="I3" s="125"/>
      <c r="J3" s="31"/>
      <c r="K3" s="3"/>
      <c r="L3" s="3"/>
    </row>
    <row r="4" spans="1:12" ht="15">
      <c r="A4" s="125"/>
      <c r="B4" s="125"/>
      <c r="C4" s="125"/>
      <c r="D4" s="125"/>
      <c r="E4" s="125"/>
      <c r="F4" s="125"/>
      <c r="G4" s="125"/>
      <c r="H4" s="125"/>
      <c r="I4" s="125"/>
      <c r="J4" s="31"/>
      <c r="K4" s="3"/>
      <c r="L4" s="3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125" t="str">
        <f>полноенаимен</f>
        <v>Общество с ограниченной ответственнотсью  "Орбита"</v>
      </c>
      <c r="B6" s="125"/>
      <c r="C6" s="125"/>
      <c r="D6" s="125"/>
      <c r="E6" s="125"/>
      <c r="F6" s="125"/>
      <c r="G6" s="125"/>
      <c r="H6" s="125"/>
      <c r="I6" s="125"/>
      <c r="J6" s="3"/>
      <c r="K6" s="3"/>
      <c r="L6" s="3"/>
    </row>
    <row r="7" spans="1:12" ht="15">
      <c r="A7" s="125"/>
      <c r="B7" s="125"/>
      <c r="C7" s="125"/>
      <c r="D7" s="125"/>
      <c r="E7" s="125"/>
      <c r="F7" s="125"/>
      <c r="G7" s="125"/>
      <c r="H7" s="125"/>
      <c r="I7" s="125"/>
      <c r="J7" s="3"/>
      <c r="K7" s="3"/>
      <c r="L7" s="3"/>
    </row>
    <row r="8" spans="1:12" ht="15" customHeight="1">
      <c r="A8" s="3" t="s">
        <v>80</v>
      </c>
      <c r="B8" s="77" t="str">
        <f>рукдолж</f>
        <v>директор</v>
      </c>
      <c r="C8" s="77"/>
      <c r="D8" s="77"/>
      <c r="E8" s="77"/>
      <c r="F8" s="77"/>
      <c r="G8" s="77"/>
      <c r="H8" s="77"/>
      <c r="I8" s="77"/>
      <c r="J8" s="3"/>
      <c r="K8" s="3"/>
      <c r="L8" s="3"/>
    </row>
    <row r="9" spans="1:12" ht="15" customHeight="1">
      <c r="A9" s="77" t="str">
        <f>рукФИО</f>
        <v>Иванов Иван Иванович</v>
      </c>
      <c r="B9" s="77"/>
      <c r="C9" s="77"/>
      <c r="D9" s="77"/>
      <c r="E9" s="77"/>
      <c r="F9" s="77"/>
      <c r="G9" s="77"/>
      <c r="H9" s="77"/>
      <c r="I9" s="77"/>
      <c r="J9" s="3"/>
      <c r="K9" s="3"/>
      <c r="L9" s="3"/>
    </row>
    <row r="10" spans="1:12" ht="15" customHeight="1">
      <c r="A10" s="127" t="s">
        <v>81</v>
      </c>
      <c r="B10" s="127"/>
      <c r="C10" s="127"/>
      <c r="D10" s="127"/>
      <c r="E10" s="127"/>
      <c r="F10" s="127"/>
      <c r="G10" s="127"/>
      <c r="H10" s="127"/>
      <c r="I10" s="127"/>
      <c r="J10" s="3"/>
      <c r="K10" s="3"/>
      <c r="L10" s="3"/>
    </row>
    <row r="11" spans="1:12" ht="15">
      <c r="A11" s="127"/>
      <c r="B11" s="127"/>
      <c r="C11" s="127"/>
      <c r="D11" s="127"/>
      <c r="E11" s="127"/>
      <c r="F11" s="127"/>
      <c r="G11" s="127"/>
      <c r="H11" s="127"/>
      <c r="I11" s="127"/>
      <c r="J11" s="3"/>
      <c r="K11" s="3"/>
      <c r="L11" s="3"/>
    </row>
    <row r="12" spans="1:12" ht="15">
      <c r="A12" s="127"/>
      <c r="B12" s="127"/>
      <c r="C12" s="127"/>
      <c r="D12" s="127"/>
      <c r="E12" s="127"/>
      <c r="F12" s="127"/>
      <c r="G12" s="127"/>
      <c r="H12" s="127"/>
      <c r="I12" s="127"/>
      <c r="J12" s="3"/>
      <c r="K12" s="3"/>
      <c r="L12" s="3"/>
    </row>
    <row r="13" spans="1:12" ht="15">
      <c r="A13" s="127"/>
      <c r="B13" s="127"/>
      <c r="C13" s="127"/>
      <c r="D13" s="127"/>
      <c r="E13" s="127"/>
      <c r="F13" s="127"/>
      <c r="G13" s="127"/>
      <c r="H13" s="127"/>
      <c r="I13" s="127"/>
      <c r="J13" s="3"/>
      <c r="K13" s="3"/>
      <c r="L13" s="3"/>
    </row>
    <row r="14" spans="1:12" ht="15">
      <c r="A14" s="127"/>
      <c r="B14" s="127"/>
      <c r="C14" s="127"/>
      <c r="D14" s="127"/>
      <c r="E14" s="127"/>
      <c r="F14" s="127"/>
      <c r="G14" s="127"/>
      <c r="H14" s="127"/>
      <c r="I14" s="127"/>
      <c r="J14" s="3"/>
      <c r="K14" s="3"/>
      <c r="L14" s="3"/>
    </row>
    <row r="15" spans="1:12" ht="52.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3"/>
      <c r="K15" s="3"/>
      <c r="L15" s="3"/>
    </row>
    <row r="16" spans="1:12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" customHeight="1">
      <c r="A17" s="124" t="s">
        <v>82</v>
      </c>
      <c r="B17" s="124"/>
      <c r="C17" s="124"/>
      <c r="D17" s="124"/>
      <c r="E17" s="3"/>
      <c r="F17" s="3"/>
      <c r="G17" s="3"/>
      <c r="H17" s="3"/>
      <c r="I17" s="3"/>
      <c r="J17" s="3"/>
      <c r="K17" s="3"/>
      <c r="L17" s="3"/>
    </row>
    <row r="18" spans="1:12" ht="15">
      <c r="A18" s="77" t="s">
        <v>83</v>
      </c>
      <c r="B18" s="77"/>
      <c r="C18" s="77"/>
      <c r="D18" s="77"/>
      <c r="E18" s="77" t="str">
        <f>рукФИО</f>
        <v>Иванов Иван Иванович</v>
      </c>
      <c r="F18" s="77"/>
      <c r="G18" s="77"/>
      <c r="H18" s="77"/>
      <c r="I18" s="77"/>
      <c r="J18" s="3"/>
      <c r="K18" s="3"/>
      <c r="L18" s="3"/>
    </row>
    <row r="19" spans="1:12" ht="15" customHeight="1">
      <c r="A19" s="126" t="s">
        <v>84</v>
      </c>
      <c r="B19" s="126"/>
      <c r="C19" s="126"/>
      <c r="D19" s="126"/>
      <c r="E19" s="126" t="s">
        <v>85</v>
      </c>
      <c r="F19" s="126"/>
      <c r="G19" s="126"/>
      <c r="H19" s="126"/>
      <c r="I19" s="126"/>
      <c r="J19" s="3"/>
      <c r="K19" s="3"/>
      <c r="L19" s="3"/>
    </row>
    <row r="20" spans="1:12" ht="36.75" customHeight="1">
      <c r="A20" s="125" t="str">
        <f>полноенаимен</f>
        <v>Общество с ограниченной ответственнотсью  "Орбита"</v>
      </c>
      <c r="B20" s="125"/>
      <c r="C20" s="125"/>
      <c r="D20" s="125"/>
      <c r="E20" s="125"/>
      <c r="F20" s="125"/>
      <c r="G20" s="125"/>
      <c r="H20" s="125"/>
      <c r="I20" s="125"/>
      <c r="J20" s="3"/>
      <c r="K20" s="3"/>
      <c r="L20" s="3"/>
    </row>
    <row r="21" spans="1:12" ht="15">
      <c r="A21" s="126" t="s">
        <v>86</v>
      </c>
      <c r="B21" s="126"/>
      <c r="C21" s="126"/>
      <c r="D21" s="126"/>
      <c r="E21" s="126"/>
      <c r="F21" s="126"/>
      <c r="G21" s="126"/>
      <c r="H21" s="126"/>
      <c r="I21" s="126"/>
      <c r="J21" s="3"/>
      <c r="K21" s="3"/>
      <c r="L21" s="3"/>
    </row>
    <row r="22" spans="1:12" ht="15">
      <c r="A22" s="124" t="s">
        <v>87</v>
      </c>
      <c r="B22" s="124"/>
      <c r="C22" s="124"/>
      <c r="D22" s="124"/>
      <c r="E22" s="3"/>
      <c r="F22" s="3"/>
      <c r="G22" s="3"/>
      <c r="H22" s="3"/>
      <c r="I22" s="3"/>
      <c r="J22" s="3"/>
      <c r="K22" s="3"/>
      <c r="L22" s="3"/>
    </row>
    <row r="23" spans="1:12" ht="15">
      <c r="A23" s="3" t="s">
        <v>88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</sheetData>
  <sheetProtection sheet="1" selectLockedCells="1"/>
  <mergeCells count="15">
    <mergeCell ref="A20:I20"/>
    <mergeCell ref="A21:I21"/>
    <mergeCell ref="A22:D22"/>
    <mergeCell ref="A10:I15"/>
    <mergeCell ref="A17:D17"/>
    <mergeCell ref="A18:D18"/>
    <mergeCell ref="E18:I18"/>
    <mergeCell ref="A19:D19"/>
    <mergeCell ref="E19:I19"/>
    <mergeCell ref="A1:E1"/>
    <mergeCell ref="F1:G1"/>
    <mergeCell ref="A2:I4"/>
    <mergeCell ref="A6:I7"/>
    <mergeCell ref="B8:I8"/>
    <mergeCell ref="A9:I9"/>
  </mergeCells>
  <printOptions/>
  <pageMargins left="0.5402777777777777" right="0.26458333333333334" top="0.75" bottom="0.75" header="0.5118055555555555" footer="0.511805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3.7109375" style="1" customWidth="1"/>
    <col min="2" max="2" width="4.8515625" style="1" customWidth="1"/>
    <col min="3" max="4" width="9.140625" style="1" customWidth="1"/>
    <col min="5" max="5" width="6.00390625" style="1" customWidth="1"/>
    <col min="6" max="6" width="4.7109375" style="1" customWidth="1"/>
    <col min="7" max="8" width="9.140625" style="1" customWidth="1"/>
    <col min="9" max="9" width="13.28125" style="1" customWidth="1"/>
    <col min="10" max="10" width="9.28125" style="1" customWidth="1"/>
    <col min="11" max="11" width="4.8515625" style="1" customWidth="1"/>
    <col min="12" max="16384" width="9.140625" style="1" customWidth="1"/>
  </cols>
  <sheetData>
    <row r="1" spans="1:10" ht="15.75" customHeight="1">
      <c r="A1" s="128" t="s">
        <v>89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5.7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</row>
    <row r="4" spans="1:10" ht="15">
      <c r="A4" s="32"/>
      <c r="B4" s="12"/>
      <c r="C4" s="12"/>
      <c r="D4" s="12"/>
      <c r="E4" s="12"/>
      <c r="F4" s="12"/>
      <c r="G4" s="12"/>
      <c r="H4" s="12"/>
      <c r="I4" s="12"/>
      <c r="J4" s="33"/>
    </row>
    <row r="5" spans="1:10" ht="14.25" customHeight="1">
      <c r="A5" s="129" t="s">
        <v>90</v>
      </c>
      <c r="B5" s="129"/>
      <c r="C5" s="129"/>
      <c r="D5" s="129"/>
      <c r="E5" s="129"/>
      <c r="F5" s="129"/>
      <c r="G5" s="129"/>
      <c r="H5" s="12"/>
      <c r="I5" s="12"/>
      <c r="J5" s="33"/>
    </row>
    <row r="6" spans="1:10" ht="15">
      <c r="A6" s="129"/>
      <c r="B6" s="129"/>
      <c r="C6" s="129"/>
      <c r="D6" s="129"/>
      <c r="E6" s="129"/>
      <c r="F6" s="129"/>
      <c r="G6" s="129"/>
      <c r="H6" s="34"/>
      <c r="I6" s="34"/>
      <c r="J6" s="35"/>
    </row>
    <row r="7" spans="1:10" ht="15">
      <c r="A7" s="130" t="s">
        <v>91</v>
      </c>
      <c r="B7" s="130"/>
      <c r="C7" s="131">
        <f>ИФНС</f>
        <v>3019</v>
      </c>
      <c r="D7" s="131"/>
      <c r="E7" s="37"/>
      <c r="F7" s="38" t="s">
        <v>92</v>
      </c>
      <c r="G7" s="132" t="str">
        <f>рукдолж</f>
        <v>директор</v>
      </c>
      <c r="H7" s="132"/>
      <c r="I7" s="132"/>
      <c r="J7" s="132"/>
    </row>
    <row r="8" spans="1:10" ht="15" customHeight="1">
      <c r="A8" s="133" t="s">
        <v>93</v>
      </c>
      <c r="B8" s="133"/>
      <c r="C8" s="133"/>
      <c r="D8" s="12"/>
      <c r="E8" s="33"/>
      <c r="F8" s="134" t="str">
        <f>краткоенаим</f>
        <v>ООО  "Орбита" Алко</v>
      </c>
      <c r="G8" s="134"/>
      <c r="H8" s="134"/>
      <c r="I8" s="134"/>
      <c r="J8" s="134"/>
    </row>
    <row r="9" spans="1:10" ht="15" customHeight="1">
      <c r="A9" s="134" t="str">
        <f>ИФНСполн</f>
        <v>Межрайонная ИФНС №1 по Астраханской области</v>
      </c>
      <c r="B9" s="134"/>
      <c r="C9" s="134"/>
      <c r="D9" s="134"/>
      <c r="E9" s="134"/>
      <c r="F9" s="134"/>
      <c r="G9" s="134"/>
      <c r="H9" s="134"/>
      <c r="I9" s="134"/>
      <c r="J9" s="134"/>
    </row>
    <row r="10" spans="1:10" ht="15" customHeight="1">
      <c r="A10" s="135" t="s">
        <v>94</v>
      </c>
      <c r="B10" s="135"/>
      <c r="C10" s="135"/>
      <c r="D10" s="135"/>
      <c r="E10" s="135"/>
      <c r="F10" s="134" t="str">
        <f>рукФИО</f>
        <v>Иванов Иван Иванович</v>
      </c>
      <c r="G10" s="134"/>
      <c r="H10" s="134"/>
      <c r="I10" s="134"/>
      <c r="J10" s="134"/>
    </row>
    <row r="11" spans="1:10" ht="15">
      <c r="A11" s="134" t="s">
        <v>95</v>
      </c>
      <c r="B11" s="134"/>
      <c r="C11" s="134"/>
      <c r="D11" s="134"/>
      <c r="E11" s="134"/>
      <c r="F11" s="134"/>
      <c r="G11" s="134"/>
      <c r="H11" s="134"/>
      <c r="I11" s="134"/>
      <c r="J11" s="134"/>
    </row>
    <row r="12" spans="1:10" ht="15" customHeight="1">
      <c r="A12" s="136" t="s">
        <v>96</v>
      </c>
      <c r="B12" s="136"/>
      <c r="C12" s="136"/>
      <c r="D12" s="136"/>
      <c r="E12" s="33"/>
      <c r="F12" s="32"/>
      <c r="G12" s="12"/>
      <c r="H12" s="12"/>
      <c r="I12" s="12"/>
      <c r="J12" s="33"/>
    </row>
    <row r="13" spans="1:10" ht="15" customHeight="1">
      <c r="A13" s="134" t="s">
        <v>97</v>
      </c>
      <c r="B13" s="134"/>
      <c r="C13" s="134"/>
      <c r="D13" s="134"/>
      <c r="E13" s="134"/>
      <c r="F13" s="32"/>
      <c r="G13" s="12"/>
      <c r="H13" s="12"/>
      <c r="I13" s="12"/>
      <c r="J13" s="33"/>
    </row>
    <row r="14" spans="1:10" ht="15">
      <c r="A14" s="40"/>
      <c r="B14" s="41" t="s">
        <v>88</v>
      </c>
      <c r="C14" s="34"/>
      <c r="D14" s="34"/>
      <c r="E14" s="35"/>
      <c r="F14" s="40"/>
      <c r="G14" s="34"/>
      <c r="H14" s="34"/>
      <c r="I14" s="34"/>
      <c r="J14" s="35"/>
    </row>
    <row r="15" spans="1:10" ht="15">
      <c r="A15" s="137" t="s">
        <v>98</v>
      </c>
      <c r="B15" s="137"/>
      <c r="C15" s="137"/>
      <c r="D15" s="137"/>
      <c r="E15" s="137"/>
      <c r="F15" s="137"/>
      <c r="G15" s="137"/>
      <c r="H15" s="137"/>
      <c r="I15" s="137"/>
      <c r="J15" s="137"/>
    </row>
    <row r="16" spans="1:10" ht="15">
      <c r="A16" s="138" t="str">
        <f>полноенаимен</f>
        <v>Общество с ограниченной ответственнотсью  "Орбита"</v>
      </c>
      <c r="B16" s="138"/>
      <c r="C16" s="138"/>
      <c r="D16" s="138"/>
      <c r="E16" s="138"/>
      <c r="F16" s="138"/>
      <c r="G16" s="138"/>
      <c r="H16" s="138"/>
      <c r="I16" s="138"/>
      <c r="J16" s="138"/>
    </row>
    <row r="17" spans="1:10" ht="15">
      <c r="A17" s="138"/>
      <c r="B17" s="138"/>
      <c r="C17" s="138"/>
      <c r="D17" s="138"/>
      <c r="E17" s="138"/>
      <c r="F17" s="138"/>
      <c r="G17" s="138"/>
      <c r="H17" s="138"/>
      <c r="I17" s="138"/>
      <c r="J17" s="138"/>
    </row>
    <row r="18" spans="1:10" ht="14.25" customHeight="1">
      <c r="A18" s="139" t="s">
        <v>99</v>
      </c>
      <c r="B18" s="139"/>
      <c r="C18" s="139"/>
      <c r="D18" s="140" t="str">
        <f>юрадрес</f>
        <v>г. Астрахань, ул. Н. Островского, д. 13</v>
      </c>
      <c r="E18" s="140"/>
      <c r="F18" s="140"/>
      <c r="G18" s="140"/>
      <c r="H18" s="140"/>
      <c r="I18" s="140"/>
      <c r="J18" s="140"/>
    </row>
    <row r="19" spans="1:10" ht="15">
      <c r="A19" s="139"/>
      <c r="B19" s="139"/>
      <c r="C19" s="139"/>
      <c r="D19" s="140"/>
      <c r="E19" s="140"/>
      <c r="F19" s="140"/>
      <c r="G19" s="140"/>
      <c r="H19" s="140"/>
      <c r="I19" s="140"/>
      <c r="J19" s="140"/>
    </row>
    <row r="20" spans="1:10" ht="14.25" customHeight="1">
      <c r="A20" s="141" t="s">
        <v>100</v>
      </c>
      <c r="B20" s="141"/>
      <c r="C20" s="141"/>
      <c r="D20" s="140" t="str">
        <f>фактадрес</f>
        <v>г. Астрахань, ул. Н. Островского, д. 13</v>
      </c>
      <c r="E20" s="140"/>
      <c r="F20" s="140"/>
      <c r="G20" s="140"/>
      <c r="H20" s="140"/>
      <c r="I20" s="140"/>
      <c r="J20" s="140"/>
    </row>
    <row r="21" spans="1:10" ht="15">
      <c r="A21" s="141"/>
      <c r="B21" s="141"/>
      <c r="C21" s="141"/>
      <c r="D21" s="140"/>
      <c r="E21" s="140"/>
      <c r="F21" s="140"/>
      <c r="G21" s="140"/>
      <c r="H21" s="140"/>
      <c r="I21" s="140"/>
      <c r="J21" s="140"/>
    </row>
    <row r="22" spans="1:10" ht="15">
      <c r="A22" s="42" t="s">
        <v>19</v>
      </c>
      <c r="B22" s="142" t="str">
        <f>ИНН</f>
        <v>3007023611</v>
      </c>
      <c r="C22" s="142"/>
      <c r="D22" s="143" t="s">
        <v>101</v>
      </c>
      <c r="E22" s="143"/>
      <c r="F22" s="143"/>
      <c r="G22" s="143"/>
      <c r="H22" s="143"/>
      <c r="I22" s="143"/>
      <c r="J22" s="43" t="str">
        <f>КПП</f>
        <v>301701001</v>
      </c>
    </row>
    <row r="23" spans="1:10" ht="15">
      <c r="A23" s="144" t="s">
        <v>102</v>
      </c>
      <c r="B23" s="144"/>
      <c r="C23" s="144"/>
      <c r="D23" s="144"/>
      <c r="E23" s="144"/>
      <c r="F23" s="144"/>
      <c r="G23" s="144"/>
      <c r="H23" s="144"/>
      <c r="I23" s="144"/>
      <c r="J23" s="144"/>
    </row>
    <row r="24" spans="1:10" ht="15">
      <c r="A24" s="44" t="s">
        <v>103</v>
      </c>
      <c r="B24" s="45">
        <v>0</v>
      </c>
      <c r="C24" s="46" t="s">
        <v>104</v>
      </c>
      <c r="D24" s="47"/>
      <c r="E24" s="46"/>
      <c r="F24" s="46"/>
      <c r="G24" s="47"/>
      <c r="H24" s="47"/>
      <c r="I24" s="47"/>
      <c r="J24" s="48"/>
    </row>
    <row r="25" spans="1:10" ht="15">
      <c r="A25" s="145" t="s">
        <v>105</v>
      </c>
      <c r="B25" s="145"/>
      <c r="C25" s="145"/>
      <c r="D25" s="145"/>
      <c r="E25" s="145"/>
      <c r="F25" s="145"/>
      <c r="G25" s="145"/>
      <c r="H25" s="145"/>
      <c r="I25" s="145"/>
      <c r="J25" s="145"/>
    </row>
    <row r="26" spans="1:10" ht="15">
      <c r="A26" s="133" t="s">
        <v>106</v>
      </c>
      <c r="B26" s="133"/>
      <c r="C26" s="133"/>
      <c r="D26" s="106" t="str">
        <f>владелЭЦП</f>
        <v>Иванов Иван Иванович</v>
      </c>
      <c r="E26" s="106"/>
      <c r="F26" s="106"/>
      <c r="G26" s="106"/>
      <c r="H26" s="106"/>
      <c r="I26" s="146" t="str">
        <f>должЭЦП</f>
        <v>Директор</v>
      </c>
      <c r="J26" s="146"/>
    </row>
    <row r="27" spans="1:10" ht="15">
      <c r="A27" s="133" t="s">
        <v>107</v>
      </c>
      <c r="B27" s="133"/>
      <c r="C27" s="133"/>
      <c r="D27" s="49" t="str">
        <f>код</f>
        <v> 8905</v>
      </c>
      <c r="E27" s="106">
        <f>тел</f>
        <v>12345678</v>
      </c>
      <c r="F27" s="106"/>
      <c r="G27" s="106"/>
      <c r="H27" s="49"/>
      <c r="I27" s="146" t="str">
        <f>Факс</f>
        <v> </v>
      </c>
      <c r="J27" s="146"/>
    </row>
    <row r="28" spans="1:10" ht="15">
      <c r="A28" s="147" t="s">
        <v>108</v>
      </c>
      <c r="B28" s="147"/>
      <c r="C28" s="147"/>
      <c r="D28" s="148" t="str">
        <f>мыло</f>
        <v>Orbi@yandex.ru</v>
      </c>
      <c r="E28" s="148"/>
      <c r="F28" s="148"/>
      <c r="G28" s="148"/>
      <c r="H28" s="148"/>
      <c r="I28" s="148"/>
      <c r="J28" s="148"/>
    </row>
    <row r="29" spans="1:10" ht="15.75" customHeight="1">
      <c r="A29" s="50"/>
      <c r="B29" s="51"/>
      <c r="C29" s="149" t="s">
        <v>109</v>
      </c>
      <c r="D29" s="149"/>
      <c r="E29" s="149"/>
      <c r="F29" s="149"/>
      <c r="G29" s="149"/>
      <c r="H29" s="149"/>
      <c r="I29" s="149"/>
      <c r="J29" s="149"/>
    </row>
    <row r="30" spans="1:10" ht="8.25" customHeight="1">
      <c r="A30" s="32"/>
      <c r="B30" s="52"/>
      <c r="C30" s="149"/>
      <c r="D30" s="149"/>
      <c r="E30" s="149"/>
      <c r="F30" s="149"/>
      <c r="G30" s="149"/>
      <c r="H30" s="149"/>
      <c r="I30" s="149"/>
      <c r="J30" s="149"/>
    </row>
    <row r="31" spans="1:10" ht="13.5" customHeight="1">
      <c r="A31" s="32"/>
      <c r="B31" s="52"/>
      <c r="C31" s="150" t="s">
        <v>110</v>
      </c>
      <c r="D31" s="150"/>
      <c r="E31" s="150"/>
      <c r="F31" s="150"/>
      <c r="G31" s="150"/>
      <c r="H31" s="150"/>
      <c r="I31" s="150"/>
      <c r="J31" s="150"/>
    </row>
    <row r="32" spans="1:13" ht="15.75" customHeight="1">
      <c r="A32" s="32"/>
      <c r="B32" s="52"/>
      <c r="C32" s="150" t="s">
        <v>111</v>
      </c>
      <c r="D32" s="150"/>
      <c r="E32" s="150"/>
      <c r="F32" s="150"/>
      <c r="G32" s="150"/>
      <c r="H32" s="150"/>
      <c r="I32" s="150"/>
      <c r="J32" s="150"/>
      <c r="M32" s="53"/>
    </row>
    <row r="33" spans="1:10" ht="15.75" customHeight="1">
      <c r="A33" s="32"/>
      <c r="B33" s="52"/>
      <c r="C33" s="150" t="s">
        <v>112</v>
      </c>
      <c r="D33" s="150"/>
      <c r="E33" s="150"/>
      <c r="F33" s="150"/>
      <c r="G33" s="150"/>
      <c r="H33" s="150"/>
      <c r="I33" s="150"/>
      <c r="J33" s="150"/>
    </row>
    <row r="34" spans="1:10" ht="40.5" customHeight="1">
      <c r="A34" s="147" t="s">
        <v>113</v>
      </c>
      <c r="B34" s="147"/>
      <c r="C34" s="147"/>
      <c r="D34" s="147"/>
      <c r="E34" s="147"/>
      <c r="F34" s="148" t="str">
        <f>владелЭЦП</f>
        <v>Иванов Иван Иванович</v>
      </c>
      <c r="G34" s="148"/>
      <c r="H34" s="148"/>
      <c r="I34" s="148"/>
      <c r="J34" s="148"/>
    </row>
    <row r="35" spans="1:10" ht="15">
      <c r="A35" s="145" t="s">
        <v>114</v>
      </c>
      <c r="B35" s="145"/>
      <c r="C35" s="145"/>
      <c r="D35" s="145"/>
      <c r="E35" s="145"/>
      <c r="F35" s="145"/>
      <c r="G35" s="145"/>
      <c r="H35" s="145"/>
      <c r="I35" s="145"/>
      <c r="J35" s="145"/>
    </row>
    <row r="36" spans="1:10" ht="15">
      <c r="A36" s="133" t="s">
        <v>106</v>
      </c>
      <c r="B36" s="133"/>
      <c r="C36" s="133"/>
      <c r="D36" s="146"/>
      <c r="E36" s="146"/>
      <c r="F36" s="146"/>
      <c r="G36" s="146"/>
      <c r="H36" s="146"/>
      <c r="I36" s="146"/>
      <c r="J36" s="146"/>
    </row>
    <row r="37" spans="1:10" ht="15">
      <c r="A37" s="151" t="s">
        <v>115</v>
      </c>
      <c r="B37" s="151"/>
      <c r="C37" s="151"/>
      <c r="D37" s="151"/>
      <c r="E37" s="151"/>
      <c r="F37" s="151"/>
      <c r="G37" s="151"/>
      <c r="H37" s="151"/>
      <c r="I37" s="151"/>
      <c r="J37" s="151"/>
    </row>
    <row r="38" spans="1:10" ht="15" customHeight="1">
      <c r="A38" s="133" t="s">
        <v>107</v>
      </c>
      <c r="B38" s="133"/>
      <c r="C38" s="133"/>
      <c r="D38" s="49"/>
      <c r="E38" s="106"/>
      <c r="F38" s="106"/>
      <c r="G38" s="106"/>
      <c r="H38" s="49"/>
      <c r="I38" s="146"/>
      <c r="J38" s="146"/>
    </row>
    <row r="39" spans="1:10" ht="15" customHeight="1">
      <c r="A39" s="133" t="s">
        <v>108</v>
      </c>
      <c r="B39" s="133"/>
      <c r="C39" s="133"/>
      <c r="D39" s="146"/>
      <c r="E39" s="146"/>
      <c r="F39" s="146"/>
      <c r="G39" s="146"/>
      <c r="H39" s="146"/>
      <c r="I39" s="146"/>
      <c r="J39" s="146"/>
    </row>
    <row r="40" spans="1:10" ht="21.75" customHeight="1">
      <c r="A40" s="147" t="s">
        <v>113</v>
      </c>
      <c r="B40" s="147"/>
      <c r="C40" s="147"/>
      <c r="D40" s="147"/>
      <c r="E40" s="147"/>
      <c r="F40" s="148"/>
      <c r="G40" s="148"/>
      <c r="H40" s="148"/>
      <c r="I40" s="148"/>
      <c r="J40" s="148"/>
    </row>
    <row r="41" spans="1:10" ht="15" customHeight="1">
      <c r="A41" s="154" t="s">
        <v>116</v>
      </c>
      <c r="B41" s="154"/>
      <c r="C41" s="154"/>
      <c r="D41" s="154"/>
      <c r="E41" s="154"/>
      <c r="F41" s="154"/>
      <c r="G41" s="154"/>
      <c r="H41" s="154"/>
      <c r="I41" s="154"/>
      <c r="J41" s="154"/>
    </row>
    <row r="42" spans="1:10" ht="15">
      <c r="A42" s="154"/>
      <c r="B42" s="154"/>
      <c r="C42" s="154"/>
      <c r="D42" s="154"/>
      <c r="E42" s="154"/>
      <c r="F42" s="154"/>
      <c r="G42" s="154"/>
      <c r="H42" s="154"/>
      <c r="I42" s="154"/>
      <c r="J42" s="154"/>
    </row>
    <row r="43" spans="1:10" ht="15">
      <c r="A43" s="154"/>
      <c r="B43" s="154"/>
      <c r="C43" s="154"/>
      <c r="D43" s="154"/>
      <c r="E43" s="154"/>
      <c r="F43" s="154"/>
      <c r="G43" s="154"/>
      <c r="H43" s="154"/>
      <c r="I43" s="154"/>
      <c r="J43" s="154"/>
    </row>
    <row r="44" spans="1:10" ht="15" customHeight="1">
      <c r="A44" s="133" t="s">
        <v>106</v>
      </c>
      <c r="B44" s="133"/>
      <c r="C44" s="133"/>
      <c r="D44" s="106" t="str">
        <f>владелЭЦП</f>
        <v>Иванов Иван Иванович</v>
      </c>
      <c r="E44" s="106"/>
      <c r="F44" s="106"/>
      <c r="G44" s="106"/>
      <c r="H44" s="106"/>
      <c r="I44" s="146" t="str">
        <f>должЭЦП</f>
        <v>Директор</v>
      </c>
      <c r="J44" s="146"/>
    </row>
    <row r="45" spans="1:10" ht="15">
      <c r="A45" s="133" t="s">
        <v>107</v>
      </c>
      <c r="B45" s="133"/>
      <c r="C45" s="133"/>
      <c r="D45" s="49" t="str">
        <f>код</f>
        <v> 8905</v>
      </c>
      <c r="E45" s="106">
        <f>тел</f>
        <v>12345678</v>
      </c>
      <c r="F45" s="106"/>
      <c r="G45" s="106"/>
      <c r="H45" s="49"/>
      <c r="I45" s="146" t="str">
        <f>Факс</f>
        <v> </v>
      </c>
      <c r="J45" s="146"/>
    </row>
    <row r="46" spans="1:10" ht="15">
      <c r="A46" s="147" t="s">
        <v>108</v>
      </c>
      <c r="B46" s="147"/>
      <c r="C46" s="147"/>
      <c r="D46" s="148" t="str">
        <f>мыло</f>
        <v>Orbi@yandex.ru</v>
      </c>
      <c r="E46" s="148"/>
      <c r="F46" s="148"/>
      <c r="G46" s="148"/>
      <c r="H46" s="148"/>
      <c r="I46" s="148"/>
      <c r="J46" s="148"/>
    </row>
    <row r="47" spans="1:10" ht="15">
      <c r="A47" s="36"/>
      <c r="B47" s="54"/>
      <c r="C47" s="54"/>
      <c r="D47" s="55"/>
      <c r="E47" s="55"/>
      <c r="F47" s="55"/>
      <c r="G47" s="55"/>
      <c r="H47" s="55"/>
      <c r="I47" s="55"/>
      <c r="J47" s="39"/>
    </row>
    <row r="48" spans="1:10" ht="13.5" customHeight="1">
      <c r="A48" s="133" t="s">
        <v>117</v>
      </c>
      <c r="B48" s="133"/>
      <c r="C48" s="133"/>
      <c r="D48" s="133"/>
      <c r="E48" s="152" t="s">
        <v>118</v>
      </c>
      <c r="F48" s="152"/>
      <c r="G48" s="152"/>
      <c r="H48" s="152"/>
      <c r="I48" s="152"/>
      <c r="J48" s="152"/>
    </row>
    <row r="49" spans="1:10" ht="12" customHeight="1">
      <c r="A49" s="56" t="s">
        <v>88</v>
      </c>
      <c r="B49" s="34"/>
      <c r="C49" s="34"/>
      <c r="D49" s="34"/>
      <c r="E49" s="153" t="str">
        <f>рукФИО</f>
        <v>Иванов Иван Иванович</v>
      </c>
      <c r="F49" s="153"/>
      <c r="G49" s="153"/>
      <c r="H49" s="153"/>
      <c r="I49" s="153"/>
      <c r="J49" s="153"/>
    </row>
  </sheetData>
  <sheetProtection sheet="1" objects="1" scenarios="1" selectLockedCells="1"/>
  <mergeCells count="60">
    <mergeCell ref="A46:C46"/>
    <mergeCell ref="D46:J46"/>
    <mergeCell ref="A48:D48"/>
    <mergeCell ref="E48:J48"/>
    <mergeCell ref="E49:J49"/>
    <mergeCell ref="A41:J43"/>
    <mergeCell ref="A44:C44"/>
    <mergeCell ref="D44:H44"/>
    <mergeCell ref="I44:J44"/>
    <mergeCell ref="A45:C45"/>
    <mergeCell ref="E45:G45"/>
    <mergeCell ref="I45:J45"/>
    <mergeCell ref="A38:C38"/>
    <mergeCell ref="E38:G38"/>
    <mergeCell ref="I38:J38"/>
    <mergeCell ref="A39:C39"/>
    <mergeCell ref="D39:J39"/>
    <mergeCell ref="A40:E40"/>
    <mergeCell ref="F40:J40"/>
    <mergeCell ref="A34:E34"/>
    <mergeCell ref="F34:J34"/>
    <mergeCell ref="A35:J35"/>
    <mergeCell ref="A36:C36"/>
    <mergeCell ref="D36:J36"/>
    <mergeCell ref="A37:J37"/>
    <mergeCell ref="A28:C28"/>
    <mergeCell ref="D28:J28"/>
    <mergeCell ref="C29:J30"/>
    <mergeCell ref="C31:J31"/>
    <mergeCell ref="C32:J32"/>
    <mergeCell ref="C33:J33"/>
    <mergeCell ref="A23:J23"/>
    <mergeCell ref="A25:J25"/>
    <mergeCell ref="A26:C26"/>
    <mergeCell ref="D26:H26"/>
    <mergeCell ref="I26:J26"/>
    <mergeCell ref="A27:C27"/>
    <mergeCell ref="E27:G27"/>
    <mergeCell ref="I27:J27"/>
    <mergeCell ref="A16:J17"/>
    <mergeCell ref="A18:C19"/>
    <mergeCell ref="D18:J19"/>
    <mergeCell ref="A20:C21"/>
    <mergeCell ref="D20:J21"/>
    <mergeCell ref="B22:C22"/>
    <mergeCell ref="D22:I22"/>
    <mergeCell ref="A10:E10"/>
    <mergeCell ref="F10:J11"/>
    <mergeCell ref="A11:E11"/>
    <mergeCell ref="A12:D12"/>
    <mergeCell ref="A13:E13"/>
    <mergeCell ref="A15:J15"/>
    <mergeCell ref="A1:J3"/>
    <mergeCell ref="A5:G6"/>
    <mergeCell ref="A7:B7"/>
    <mergeCell ref="C7:D7"/>
    <mergeCell ref="G7:J7"/>
    <mergeCell ref="A8:C8"/>
    <mergeCell ref="F8:J9"/>
    <mergeCell ref="A9:E9"/>
  </mergeCells>
  <printOptions/>
  <pageMargins left="0.5597222222222222" right="0.1875" top="0.75" bottom="0.75" header="0.5118055555555555" footer="0.5118055555555555"/>
  <pageSetup horizontalDpi="300" verticalDpi="300" orientation="portrait" paperSize="9" scale="95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3.140625" style="1" customWidth="1"/>
    <col min="2" max="2" width="9.140625" style="1" customWidth="1"/>
    <col min="3" max="3" width="10.28125" style="1" customWidth="1"/>
    <col min="4" max="4" width="3.57421875" style="1" customWidth="1"/>
    <col min="5" max="5" width="9.140625" style="1" customWidth="1"/>
    <col min="6" max="6" width="13.57421875" style="1" customWidth="1"/>
    <col min="7" max="7" width="3.28125" style="1" customWidth="1"/>
    <col min="8" max="8" width="11.00390625" style="1" customWidth="1"/>
    <col min="9" max="9" width="10.140625" style="1" customWidth="1"/>
    <col min="10" max="10" width="9.140625" style="1" customWidth="1"/>
    <col min="11" max="11" width="3.28125" style="1" customWidth="1"/>
    <col min="12" max="12" width="3.8515625" style="1" customWidth="1"/>
    <col min="13" max="17" width="9.140625" style="1" customWidth="1"/>
    <col min="18" max="18" width="0" style="1" hidden="1" customWidth="1"/>
    <col min="19" max="16384" width="9.140625" style="1" customWidth="1"/>
  </cols>
  <sheetData>
    <row r="1" spans="1:17" ht="18.75">
      <c r="A1" s="155" t="s">
        <v>119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3"/>
      <c r="N1" s="3"/>
      <c r="O1" s="3"/>
      <c r="P1" s="3"/>
      <c r="Q1" s="3"/>
    </row>
    <row r="2" spans="1:18" ht="15">
      <c r="A2" s="56"/>
      <c r="B2" s="41"/>
      <c r="C2" s="41"/>
      <c r="D2" s="41"/>
      <c r="E2" s="41"/>
      <c r="F2" s="41"/>
      <c r="G2" s="41"/>
      <c r="H2" s="41"/>
      <c r="I2" s="41"/>
      <c r="J2" s="41"/>
      <c r="K2" s="41"/>
      <c r="L2" s="57"/>
      <c r="M2" s="3"/>
      <c r="N2" s="3"/>
      <c r="O2" s="3"/>
      <c r="P2" s="3"/>
      <c r="Q2" s="3"/>
      <c r="R2" s="58" t="s">
        <v>120</v>
      </c>
    </row>
    <row r="3" spans="1:18" ht="15" customHeight="1">
      <c r="A3" s="156" t="s">
        <v>121</v>
      </c>
      <c r="B3" s="156"/>
      <c r="C3" s="156"/>
      <c r="D3" s="156"/>
      <c r="E3" s="156"/>
      <c r="F3" s="156"/>
      <c r="G3" s="157" t="s">
        <v>11</v>
      </c>
      <c r="H3" s="157"/>
      <c r="I3" s="157"/>
      <c r="J3" s="157"/>
      <c r="K3" s="157"/>
      <c r="L3" s="59"/>
      <c r="M3" s="3"/>
      <c r="N3" s="3"/>
      <c r="O3" s="3"/>
      <c r="P3" s="3"/>
      <c r="Q3" s="3"/>
      <c r="R3" s="58" t="s">
        <v>122</v>
      </c>
    </row>
    <row r="4" spans="1:18" ht="15" customHeight="1">
      <c r="A4" s="60"/>
      <c r="B4" s="158"/>
      <c r="C4" s="158"/>
      <c r="D4" s="158"/>
      <c r="E4" s="158"/>
      <c r="F4" s="158"/>
      <c r="G4" s="159" t="str">
        <f>полноенаимен</f>
        <v>Общество с ограниченной ответственнотсью  "Орбита"</v>
      </c>
      <c r="H4" s="159"/>
      <c r="I4" s="159"/>
      <c r="J4" s="159"/>
      <c r="K4" s="159"/>
      <c r="L4" s="159"/>
      <c r="M4" s="3"/>
      <c r="N4" s="3"/>
      <c r="O4" s="3"/>
      <c r="P4" s="3"/>
      <c r="Q4" s="3"/>
      <c r="R4" s="58" t="s">
        <v>123</v>
      </c>
    </row>
    <row r="5" spans="1:17" ht="15">
      <c r="A5" s="56"/>
      <c r="B5" s="61"/>
      <c r="C5" s="41"/>
      <c r="D5" s="41"/>
      <c r="E5" s="41"/>
      <c r="F5" s="41"/>
      <c r="G5" s="159"/>
      <c r="H5" s="159"/>
      <c r="I5" s="159"/>
      <c r="J5" s="159"/>
      <c r="K5" s="159"/>
      <c r="L5" s="159"/>
      <c r="M5" s="3"/>
      <c r="N5" s="3"/>
      <c r="O5" s="3"/>
      <c r="P5" s="3"/>
      <c r="Q5" s="3"/>
    </row>
    <row r="6" spans="1:17" ht="37.5" customHeight="1">
      <c r="A6" s="62"/>
      <c r="B6" s="160" t="s">
        <v>124</v>
      </c>
      <c r="C6" s="160"/>
      <c r="D6" s="160"/>
      <c r="E6" s="160"/>
      <c r="F6" s="160"/>
      <c r="G6" s="159"/>
      <c r="H6" s="159"/>
      <c r="I6" s="159"/>
      <c r="J6" s="159"/>
      <c r="K6" s="159"/>
      <c r="L6" s="159"/>
      <c r="M6" s="3"/>
      <c r="N6" s="3"/>
      <c r="O6" s="3"/>
      <c r="P6" s="3"/>
      <c r="Q6" s="3"/>
    </row>
    <row r="7" spans="1:17" ht="14.25" customHeight="1">
      <c r="A7" s="161" t="s">
        <v>59</v>
      </c>
      <c r="B7" s="161"/>
      <c r="C7" s="161"/>
      <c r="D7" s="161"/>
      <c r="E7" s="161"/>
      <c r="F7" s="161"/>
      <c r="G7" s="162" t="s">
        <v>17</v>
      </c>
      <c r="H7" s="162"/>
      <c r="I7" s="162"/>
      <c r="J7" s="162"/>
      <c r="K7" s="162"/>
      <c r="L7" s="162"/>
      <c r="M7" s="3"/>
      <c r="N7" s="3"/>
      <c r="O7" s="3"/>
      <c r="P7" s="3"/>
      <c r="Q7" s="3"/>
    </row>
    <row r="8" spans="1:17" ht="15">
      <c r="A8" s="161"/>
      <c r="B8" s="161"/>
      <c r="C8" s="161"/>
      <c r="D8" s="161"/>
      <c r="E8" s="161"/>
      <c r="F8" s="161"/>
      <c r="G8" s="159" t="str">
        <f>краткоенаим</f>
        <v>ООО  "Орбита" Алко</v>
      </c>
      <c r="H8" s="159"/>
      <c r="I8" s="159"/>
      <c r="J8" s="159"/>
      <c r="K8" s="159"/>
      <c r="L8" s="159"/>
      <c r="M8" s="3"/>
      <c r="N8" s="3"/>
      <c r="O8" s="3"/>
      <c r="P8" s="3"/>
      <c r="Q8" s="3"/>
    </row>
    <row r="9" spans="1:17" ht="15" customHeight="1">
      <c r="A9" s="163" t="str">
        <f>НаименПФР</f>
        <v>Советском районе г.Астрахани</v>
      </c>
      <c r="B9" s="163"/>
      <c r="C9" s="163"/>
      <c r="D9" s="163"/>
      <c r="E9" s="163"/>
      <c r="F9" s="163"/>
      <c r="G9" s="159"/>
      <c r="H9" s="159"/>
      <c r="I9" s="159"/>
      <c r="J9" s="159"/>
      <c r="K9" s="159"/>
      <c r="L9" s="159"/>
      <c r="M9" s="3"/>
      <c r="N9" s="3"/>
      <c r="O9" s="3"/>
      <c r="P9" s="3"/>
      <c r="Q9" s="3"/>
    </row>
    <row r="10" spans="1:17" ht="15" customHeight="1">
      <c r="A10" s="164"/>
      <c r="B10" s="164"/>
      <c r="C10" s="164"/>
      <c r="D10" s="164"/>
      <c r="E10" s="164"/>
      <c r="F10" s="164"/>
      <c r="G10" s="159"/>
      <c r="H10" s="159"/>
      <c r="I10" s="159"/>
      <c r="J10" s="159"/>
      <c r="K10" s="159"/>
      <c r="L10" s="159"/>
      <c r="M10" s="3"/>
      <c r="N10" s="3"/>
      <c r="O10" s="3"/>
      <c r="P10" s="3"/>
      <c r="Q10" s="3"/>
    </row>
    <row r="11" spans="1:17" ht="14.25" customHeight="1">
      <c r="A11" s="157" t="s">
        <v>125</v>
      </c>
      <c r="B11" s="157"/>
      <c r="C11" s="157"/>
      <c r="D11" s="157"/>
      <c r="E11" s="157"/>
      <c r="F11" s="157"/>
      <c r="G11" s="165" t="s">
        <v>126</v>
      </c>
      <c r="H11" s="165"/>
      <c r="I11" s="165"/>
      <c r="J11" s="165"/>
      <c r="K11" s="165"/>
      <c r="L11" s="165"/>
      <c r="M11" s="3"/>
      <c r="N11" s="3"/>
      <c r="O11" s="3"/>
      <c r="P11" s="3"/>
      <c r="Q11" s="3"/>
    </row>
    <row r="12" spans="1:17" ht="15" customHeight="1">
      <c r="A12" s="166" t="str">
        <f>номерПФР</f>
        <v>040-017-003441</v>
      </c>
      <c r="B12" s="166"/>
      <c r="C12" s="166"/>
      <c r="D12" s="166"/>
      <c r="E12" s="166"/>
      <c r="F12" s="166"/>
      <c r="G12" s="165"/>
      <c r="H12" s="165"/>
      <c r="I12" s="165"/>
      <c r="J12" s="165"/>
      <c r="K12" s="165"/>
      <c r="L12" s="165"/>
      <c r="M12" s="3"/>
      <c r="N12" s="3"/>
      <c r="O12" s="3"/>
      <c r="P12" s="3"/>
      <c r="Q12" s="3"/>
    </row>
    <row r="13" spans="1:17" ht="24.75" customHeight="1">
      <c r="A13" s="63"/>
      <c r="B13" s="64"/>
      <c r="C13" s="64"/>
      <c r="D13" s="64"/>
      <c r="E13" s="64"/>
      <c r="F13" s="64"/>
      <c r="G13" s="163" t="str">
        <f>рукдолж</f>
        <v>директор</v>
      </c>
      <c r="H13" s="163"/>
      <c r="I13" s="163"/>
      <c r="J13" s="163"/>
      <c r="K13" s="163"/>
      <c r="L13" s="163"/>
      <c r="M13" s="3"/>
      <c r="N13" s="3"/>
      <c r="O13" s="3"/>
      <c r="P13" s="3"/>
      <c r="Q13" s="3"/>
    </row>
    <row r="14" spans="1:17" ht="15" customHeight="1">
      <c r="A14" s="62"/>
      <c r="B14" s="160" t="s">
        <v>127</v>
      </c>
      <c r="C14" s="160"/>
      <c r="D14" s="160"/>
      <c r="E14" s="160"/>
      <c r="F14" s="160"/>
      <c r="G14" s="167" t="str">
        <f>рукФИО</f>
        <v>Иванов Иван Иванович</v>
      </c>
      <c r="H14" s="167"/>
      <c r="I14" s="167"/>
      <c r="J14" s="167"/>
      <c r="K14" s="167"/>
      <c r="L14" s="167"/>
      <c r="M14" s="3"/>
      <c r="N14" s="3"/>
      <c r="O14" s="3"/>
      <c r="P14" s="3"/>
      <c r="Q14" s="3"/>
    </row>
    <row r="15" spans="1:17" ht="15">
      <c r="A15" s="168" t="s">
        <v>128</v>
      </c>
      <c r="B15" s="168"/>
      <c r="C15" s="168"/>
      <c r="D15" s="168"/>
      <c r="E15" s="168"/>
      <c r="F15" s="168"/>
      <c r="G15" s="167"/>
      <c r="H15" s="167"/>
      <c r="I15" s="167"/>
      <c r="J15" s="167"/>
      <c r="K15" s="167"/>
      <c r="L15" s="167"/>
      <c r="M15" s="3"/>
      <c r="N15" s="3"/>
      <c r="O15" s="3"/>
      <c r="P15" s="3"/>
      <c r="Q15" s="3"/>
    </row>
    <row r="16" spans="1:18" ht="14.25" customHeight="1">
      <c r="A16" s="169" t="s">
        <v>129</v>
      </c>
      <c r="B16" s="169"/>
      <c r="C16" s="169"/>
      <c r="D16" s="169"/>
      <c r="E16" s="169"/>
      <c r="F16" s="169"/>
      <c r="G16" s="170" t="s">
        <v>130</v>
      </c>
      <c r="H16" s="170"/>
      <c r="I16" s="170"/>
      <c r="J16" s="170"/>
      <c r="K16" s="170"/>
      <c r="L16" s="170"/>
      <c r="M16" s="3"/>
      <c r="N16" s="3"/>
      <c r="O16" s="3"/>
      <c r="P16" s="3"/>
      <c r="Q16" s="3"/>
      <c r="R16" s="65" t="s">
        <v>131</v>
      </c>
    </row>
    <row r="17" spans="1:18" ht="15" customHeight="1">
      <c r="A17" s="171" t="s">
        <v>132</v>
      </c>
      <c r="B17" s="171"/>
      <c r="C17" s="171"/>
      <c r="D17" s="171"/>
      <c r="E17" s="171"/>
      <c r="F17" s="171"/>
      <c r="G17" s="170"/>
      <c r="H17" s="170"/>
      <c r="I17" s="170"/>
      <c r="J17" s="170"/>
      <c r="K17" s="170"/>
      <c r="L17" s="170"/>
      <c r="M17" s="3"/>
      <c r="N17" s="3"/>
      <c r="O17" s="3"/>
      <c r="P17" s="3"/>
      <c r="Q17" s="3"/>
      <c r="R17" s="1" t="s">
        <v>133</v>
      </c>
    </row>
    <row r="18" spans="1:17" ht="15">
      <c r="A18" s="169"/>
      <c r="B18" s="169"/>
      <c r="C18" s="169"/>
      <c r="D18" s="169"/>
      <c r="E18" s="169"/>
      <c r="F18" s="169"/>
      <c r="G18" s="60"/>
      <c r="H18" s="172"/>
      <c r="I18" s="172"/>
      <c r="J18" s="172"/>
      <c r="K18" s="172"/>
      <c r="L18" s="172"/>
      <c r="M18" s="3"/>
      <c r="N18" s="3"/>
      <c r="O18" s="3"/>
      <c r="P18" s="3"/>
      <c r="Q18" s="3"/>
    </row>
    <row r="19" spans="1:18" ht="15">
      <c r="A19" s="56"/>
      <c r="B19" s="41"/>
      <c r="C19" s="41"/>
      <c r="D19" s="41"/>
      <c r="E19" s="41"/>
      <c r="F19" s="41"/>
      <c r="G19" s="135" t="s">
        <v>134</v>
      </c>
      <c r="H19" s="135"/>
      <c r="I19" s="135"/>
      <c r="J19" s="135"/>
      <c r="K19" s="135"/>
      <c r="L19" s="135"/>
      <c r="M19" s="3"/>
      <c r="N19" s="3"/>
      <c r="O19" s="3"/>
      <c r="P19" s="3"/>
      <c r="Q19" s="3"/>
      <c r="R19" s="58" t="s">
        <v>135</v>
      </c>
    </row>
    <row r="20" spans="1:18" ht="15" customHeight="1">
      <c r="A20" s="66"/>
      <c r="B20" s="160" t="s">
        <v>136</v>
      </c>
      <c r="C20" s="160"/>
      <c r="D20" s="160"/>
      <c r="E20" s="160"/>
      <c r="F20" s="160"/>
      <c r="G20" s="159" t="str">
        <f>фактадрес</f>
        <v>г. Астрахань, ул. Н. Островского, д. 13</v>
      </c>
      <c r="H20" s="159"/>
      <c r="I20" s="159"/>
      <c r="J20" s="159"/>
      <c r="K20" s="159"/>
      <c r="L20" s="159"/>
      <c r="M20" s="3"/>
      <c r="N20" s="3"/>
      <c r="O20" s="3"/>
      <c r="P20" s="3"/>
      <c r="Q20" s="3"/>
      <c r="R20" s="58" t="s">
        <v>137</v>
      </c>
    </row>
    <row r="21" spans="1:17" ht="15">
      <c r="A21" s="135" t="str">
        <f>ФСС</f>
        <v> </v>
      </c>
      <c r="B21" s="135"/>
      <c r="C21" s="135"/>
      <c r="D21" s="135"/>
      <c r="E21" s="135"/>
      <c r="F21" s="135"/>
      <c r="G21" s="159"/>
      <c r="H21" s="159"/>
      <c r="I21" s="159"/>
      <c r="J21" s="159"/>
      <c r="K21" s="159"/>
      <c r="L21" s="159"/>
      <c r="M21" s="3"/>
      <c r="N21" s="3"/>
      <c r="O21" s="3"/>
      <c r="P21" s="3"/>
      <c r="Q21" s="3"/>
    </row>
    <row r="22" spans="1:17" ht="15">
      <c r="A22" s="56"/>
      <c r="B22" s="41"/>
      <c r="C22" s="41"/>
      <c r="D22" s="41"/>
      <c r="E22" s="41"/>
      <c r="F22" s="57"/>
      <c r="G22" s="159"/>
      <c r="H22" s="159"/>
      <c r="I22" s="159"/>
      <c r="J22" s="159"/>
      <c r="K22" s="159"/>
      <c r="L22" s="159"/>
      <c r="M22" s="3"/>
      <c r="N22" s="3"/>
      <c r="O22" s="3"/>
      <c r="P22" s="3"/>
      <c r="Q22" s="3"/>
    </row>
    <row r="23" spans="1:17" ht="15">
      <c r="A23" s="173" t="s">
        <v>138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3"/>
      <c r="N23" s="3"/>
      <c r="O23" s="3"/>
      <c r="P23" s="3"/>
      <c r="Q23" s="3"/>
    </row>
    <row r="24" spans="1:18" ht="14.25" customHeight="1">
      <c r="A24" s="174" t="s">
        <v>139</v>
      </c>
      <c r="B24" s="174"/>
      <c r="C24" s="174"/>
      <c r="D24" s="174"/>
      <c r="E24" s="174"/>
      <c r="F24" s="174"/>
      <c r="G24" s="175" t="s">
        <v>140</v>
      </c>
      <c r="H24" s="175"/>
      <c r="I24" s="175"/>
      <c r="J24" s="175"/>
      <c r="K24" s="175"/>
      <c r="L24" s="175"/>
      <c r="M24" s="3"/>
      <c r="N24" s="3"/>
      <c r="O24" s="3"/>
      <c r="P24" s="3"/>
      <c r="Q24" s="3"/>
      <c r="R24" s="58" t="s">
        <v>141</v>
      </c>
    </row>
    <row r="25" spans="1:18" ht="15">
      <c r="A25" s="67"/>
      <c r="B25" s="68"/>
      <c r="C25" s="68"/>
      <c r="D25" s="68"/>
      <c r="E25" s="68"/>
      <c r="F25" s="69"/>
      <c r="G25" s="175"/>
      <c r="H25" s="175"/>
      <c r="I25" s="175"/>
      <c r="J25" s="175"/>
      <c r="K25" s="175"/>
      <c r="L25" s="175"/>
      <c r="M25" s="3"/>
      <c r="N25" s="3"/>
      <c r="O25" s="3"/>
      <c r="P25" s="3"/>
      <c r="Q25" s="3"/>
      <c r="R25" s="58" t="s">
        <v>142</v>
      </c>
    </row>
    <row r="26" spans="1:18" ht="15">
      <c r="A26" s="70"/>
      <c r="B26" s="176"/>
      <c r="C26" s="176"/>
      <c r="D26" s="176"/>
      <c r="E26" s="176"/>
      <c r="F26" s="71"/>
      <c r="G26" s="70"/>
      <c r="H26" s="172"/>
      <c r="I26" s="172"/>
      <c r="J26" s="172"/>
      <c r="K26" s="172"/>
      <c r="L26" s="172"/>
      <c r="M26" s="3"/>
      <c r="N26" s="3"/>
      <c r="O26" s="3"/>
      <c r="P26" s="3"/>
      <c r="Q26" s="3"/>
      <c r="R26" s="58" t="s">
        <v>143</v>
      </c>
    </row>
    <row r="27" spans="1:18" ht="14.25" customHeight="1">
      <c r="A27" s="170" t="s">
        <v>144</v>
      </c>
      <c r="B27" s="170"/>
      <c r="C27" s="170"/>
      <c r="D27" s="170"/>
      <c r="E27" s="170"/>
      <c r="F27" s="170"/>
      <c r="G27" s="144" t="s">
        <v>145</v>
      </c>
      <c r="H27" s="144"/>
      <c r="I27" s="144"/>
      <c r="J27" s="144"/>
      <c r="K27" s="144"/>
      <c r="L27" s="144"/>
      <c r="M27" s="3"/>
      <c r="N27" s="3"/>
      <c r="O27" s="3"/>
      <c r="P27" s="3"/>
      <c r="Q27" s="3"/>
      <c r="R27" s="58" t="s">
        <v>146</v>
      </c>
    </row>
    <row r="28" spans="1:18" ht="15">
      <c r="A28" s="170"/>
      <c r="B28" s="170"/>
      <c r="C28" s="170"/>
      <c r="D28" s="170"/>
      <c r="E28" s="170"/>
      <c r="F28" s="170"/>
      <c r="G28" s="60"/>
      <c r="H28" s="172" t="s">
        <v>133</v>
      </c>
      <c r="I28" s="172"/>
      <c r="J28" s="172"/>
      <c r="K28" s="172"/>
      <c r="L28" s="172"/>
      <c r="M28" s="3"/>
      <c r="N28" s="3"/>
      <c r="O28" s="3"/>
      <c r="P28" s="3"/>
      <c r="Q28" s="3"/>
      <c r="R28" s="58" t="s">
        <v>147</v>
      </c>
    </row>
    <row r="29" spans="1:18" ht="15">
      <c r="A29" s="70"/>
      <c r="B29" s="176" t="s">
        <v>148</v>
      </c>
      <c r="C29" s="176"/>
      <c r="D29" s="176"/>
      <c r="E29" s="176"/>
      <c r="F29" s="71"/>
      <c r="G29" s="56"/>
      <c r="H29" s="41"/>
      <c r="I29" s="41"/>
      <c r="J29" s="41"/>
      <c r="K29" s="41"/>
      <c r="L29" s="57"/>
      <c r="M29" s="3"/>
      <c r="N29" s="3"/>
      <c r="O29" s="3"/>
      <c r="P29" s="3"/>
      <c r="Q29" s="3"/>
      <c r="R29" s="58" t="s">
        <v>149</v>
      </c>
    </row>
    <row r="30" spans="1:18" ht="15" customHeight="1">
      <c r="A30" s="144" t="s">
        <v>150</v>
      </c>
      <c r="B30" s="144"/>
      <c r="C30" s="144"/>
      <c r="D30" s="144"/>
      <c r="E30" s="144"/>
      <c r="F30" s="144"/>
      <c r="G30" s="144" t="s">
        <v>151</v>
      </c>
      <c r="H30" s="144"/>
      <c r="I30" s="144"/>
      <c r="J30" s="144"/>
      <c r="K30" s="144"/>
      <c r="L30" s="144"/>
      <c r="M30" s="3"/>
      <c r="N30" s="3"/>
      <c r="O30" s="3"/>
      <c r="P30" s="3"/>
      <c r="Q30" s="3"/>
      <c r="R30" s="58" t="s">
        <v>152</v>
      </c>
    </row>
    <row r="31" spans="1:17" ht="15" customHeight="1">
      <c r="A31" s="70"/>
      <c r="B31" s="176" t="s">
        <v>153</v>
      </c>
      <c r="C31" s="176"/>
      <c r="D31" s="176"/>
      <c r="E31" s="176"/>
      <c r="F31" s="71"/>
      <c r="G31" s="70"/>
      <c r="H31" s="172" t="s">
        <v>135</v>
      </c>
      <c r="I31" s="172"/>
      <c r="J31" s="172"/>
      <c r="K31" s="172"/>
      <c r="L31" s="172"/>
      <c r="M31" s="3"/>
      <c r="N31" s="3"/>
      <c r="O31" s="3"/>
      <c r="P31" s="3"/>
      <c r="Q31" s="3"/>
    </row>
    <row r="32" spans="1:18" ht="15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59"/>
      <c r="M32" s="3"/>
      <c r="N32" s="3"/>
      <c r="O32" s="3"/>
      <c r="P32" s="3"/>
      <c r="Q32" s="3"/>
      <c r="R32" s="65" t="s">
        <v>154</v>
      </c>
    </row>
    <row r="33" spans="1:18" ht="15">
      <c r="A33" s="67" t="s">
        <v>155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9"/>
      <c r="M33" s="3"/>
      <c r="N33" s="3"/>
      <c r="O33" s="3"/>
      <c r="P33" s="3"/>
      <c r="Q33" s="3"/>
      <c r="R33" s="65" t="s">
        <v>156</v>
      </c>
    </row>
    <row r="34" spans="1:18" ht="15">
      <c r="A34" s="133" t="s">
        <v>157</v>
      </c>
      <c r="B34" s="133"/>
      <c r="C34" s="133"/>
      <c r="D34" s="177" t="str">
        <f>Рас._Счет</f>
        <v> </v>
      </c>
      <c r="E34" s="177"/>
      <c r="F34" s="177"/>
      <c r="G34" s="177"/>
      <c r="H34" s="177"/>
      <c r="I34" s="177"/>
      <c r="J34" s="177"/>
      <c r="K34" s="177"/>
      <c r="L34" s="177"/>
      <c r="M34" s="3"/>
      <c r="N34" s="3"/>
      <c r="O34" s="3"/>
      <c r="P34" s="3"/>
      <c r="Q34" s="3"/>
      <c r="R34" s="1" t="s">
        <v>158</v>
      </c>
    </row>
    <row r="35" spans="1:18" ht="15">
      <c r="A35" s="133" t="s">
        <v>159</v>
      </c>
      <c r="B35" s="133"/>
      <c r="C35" s="152" t="str">
        <f>Банк</f>
        <v> </v>
      </c>
      <c r="D35" s="152"/>
      <c r="E35" s="152"/>
      <c r="F35" s="152"/>
      <c r="G35" s="152"/>
      <c r="H35" s="152"/>
      <c r="I35" s="152"/>
      <c r="J35" s="152"/>
      <c r="K35" s="152"/>
      <c r="L35" s="152"/>
      <c r="M35" s="3"/>
      <c r="N35" s="3"/>
      <c r="O35" s="3"/>
      <c r="P35" s="3"/>
      <c r="Q35" s="3"/>
      <c r="R35" s="1" t="s">
        <v>160</v>
      </c>
    </row>
    <row r="36" spans="1:18" ht="15">
      <c r="A36" s="133" t="s">
        <v>161</v>
      </c>
      <c r="B36" s="133"/>
      <c r="C36" s="124" t="str">
        <f>БИК</f>
        <v> </v>
      </c>
      <c r="D36" s="124"/>
      <c r="E36" s="124"/>
      <c r="F36" s="124"/>
      <c r="G36" s="68"/>
      <c r="H36" s="68"/>
      <c r="I36" s="68"/>
      <c r="J36" s="68"/>
      <c r="K36" s="68"/>
      <c r="L36" s="69"/>
      <c r="M36" s="3"/>
      <c r="N36" s="3"/>
      <c r="O36" s="3"/>
      <c r="P36" s="3"/>
      <c r="Q36" s="3"/>
      <c r="R36" s="65" t="s">
        <v>162</v>
      </c>
    </row>
    <row r="37" spans="1:18" ht="15">
      <c r="A37" s="133" t="s">
        <v>163</v>
      </c>
      <c r="B37" s="133"/>
      <c r="C37" s="124">
        <f>ОКПО</f>
        <v>0</v>
      </c>
      <c r="D37" s="124"/>
      <c r="E37" s="124"/>
      <c r="F37" s="124"/>
      <c r="G37" s="68"/>
      <c r="H37" s="68"/>
      <c r="I37" s="68"/>
      <c r="J37" s="68"/>
      <c r="K37" s="68"/>
      <c r="L37" s="69"/>
      <c r="M37" s="3"/>
      <c r="N37" s="3"/>
      <c r="O37" s="3"/>
      <c r="P37" s="3"/>
      <c r="Q37" s="3"/>
      <c r="R37" s="65" t="s">
        <v>164</v>
      </c>
    </row>
    <row r="38" spans="1:18" ht="34.5" customHeight="1">
      <c r="A38" s="133" t="s">
        <v>165</v>
      </c>
      <c r="B38" s="133"/>
      <c r="C38" s="133"/>
      <c r="D38" s="133"/>
      <c r="E38" s="133"/>
      <c r="F38" s="133"/>
      <c r="G38" s="152" t="s">
        <v>166</v>
      </c>
      <c r="H38" s="152"/>
      <c r="I38" s="152"/>
      <c r="J38" s="152"/>
      <c r="K38" s="152"/>
      <c r="L38" s="152"/>
      <c r="M38" s="3"/>
      <c r="N38" s="3"/>
      <c r="O38" s="3"/>
      <c r="P38" s="3"/>
      <c r="Q38" s="3"/>
      <c r="R38" s="65" t="s">
        <v>167</v>
      </c>
    </row>
    <row r="39" spans="1:18" ht="15" customHeight="1">
      <c r="A39" s="67"/>
      <c r="B39" s="68"/>
      <c r="C39" s="68"/>
      <c r="D39" s="68"/>
      <c r="E39" s="68"/>
      <c r="F39" s="68"/>
      <c r="G39" s="152" t="str">
        <f>рукФИО</f>
        <v>Иванов Иван Иванович</v>
      </c>
      <c r="H39" s="152"/>
      <c r="I39" s="152"/>
      <c r="J39" s="152"/>
      <c r="K39" s="152"/>
      <c r="L39" s="152"/>
      <c r="M39" s="3"/>
      <c r="N39" s="3"/>
      <c r="O39" s="3"/>
      <c r="P39" s="3"/>
      <c r="Q39" s="3"/>
      <c r="R39" s="65" t="s">
        <v>148</v>
      </c>
    </row>
    <row r="40" spans="1:17" ht="15" customHeight="1">
      <c r="A40" s="147" t="s">
        <v>88</v>
      </c>
      <c r="B40" s="147"/>
      <c r="C40" s="41"/>
      <c r="D40" s="41"/>
      <c r="E40" s="41"/>
      <c r="F40" s="41"/>
      <c r="G40" s="41"/>
      <c r="H40" s="41"/>
      <c r="I40" s="41"/>
      <c r="J40" s="41"/>
      <c r="K40" s="34"/>
      <c r="L40" s="57"/>
      <c r="M40" s="3"/>
      <c r="N40" s="3"/>
      <c r="O40" s="3"/>
      <c r="P40" s="3"/>
      <c r="Q40" s="3"/>
    </row>
    <row r="41" spans="1:18" ht="1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3"/>
      <c r="N41" s="3"/>
      <c r="O41" s="3"/>
      <c r="P41" s="3"/>
      <c r="Q41" s="3"/>
      <c r="R41" s="3" t="s">
        <v>168</v>
      </c>
    </row>
    <row r="42" spans="1:18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R42" s="3" t="s">
        <v>153</v>
      </c>
    </row>
    <row r="43" spans="1:12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</sheetData>
  <sheetProtection sheet="1" selectLockedCells="1"/>
  <mergeCells count="52">
    <mergeCell ref="A38:F38"/>
    <mergeCell ref="G38:L38"/>
    <mergeCell ref="G39:L39"/>
    <mergeCell ref="A40:B40"/>
    <mergeCell ref="A35:B35"/>
    <mergeCell ref="C35:L35"/>
    <mergeCell ref="A36:B36"/>
    <mergeCell ref="C36:F36"/>
    <mergeCell ref="A37:B37"/>
    <mergeCell ref="C37:F37"/>
    <mergeCell ref="B29:E29"/>
    <mergeCell ref="A30:F30"/>
    <mergeCell ref="G30:L30"/>
    <mergeCell ref="B31:E31"/>
    <mergeCell ref="H31:L31"/>
    <mergeCell ref="A34:C34"/>
    <mergeCell ref="D34:L34"/>
    <mergeCell ref="A23:L23"/>
    <mergeCell ref="A24:F24"/>
    <mergeCell ref="G24:L25"/>
    <mergeCell ref="B26:E26"/>
    <mergeCell ref="H26:L26"/>
    <mergeCell ref="A27:F28"/>
    <mergeCell ref="G27:L27"/>
    <mergeCell ref="H28:L28"/>
    <mergeCell ref="A18:F18"/>
    <mergeCell ref="H18:L18"/>
    <mergeCell ref="G19:L19"/>
    <mergeCell ref="B20:F20"/>
    <mergeCell ref="G20:L22"/>
    <mergeCell ref="A21:F21"/>
    <mergeCell ref="G13:L13"/>
    <mergeCell ref="B14:F14"/>
    <mergeCell ref="G14:L15"/>
    <mergeCell ref="A15:F15"/>
    <mergeCell ref="A16:F16"/>
    <mergeCell ref="G16:L17"/>
    <mergeCell ref="A17:F17"/>
    <mergeCell ref="A7:F8"/>
    <mergeCell ref="G7:L7"/>
    <mergeCell ref="G8:L10"/>
    <mergeCell ref="A9:F9"/>
    <mergeCell ref="A10:F10"/>
    <mergeCell ref="A11:F11"/>
    <mergeCell ref="G11:L12"/>
    <mergeCell ref="A12:F12"/>
    <mergeCell ref="A1:L1"/>
    <mergeCell ref="A3:F3"/>
    <mergeCell ref="G3:K3"/>
    <mergeCell ref="B4:F4"/>
    <mergeCell ref="G4:L6"/>
    <mergeCell ref="B6:F6"/>
  </mergeCells>
  <dataValidations count="6">
    <dataValidation type="list" allowBlank="1" showErrorMessage="1" sqref="B4:F4">
      <formula1>категория</formula1>
      <formula2>0</formula2>
    </dataValidation>
    <dataValidation type="list" allowBlank="1" showErrorMessage="1" sqref="B26 H26:L26">
      <formula1>местонахождение</formula1>
      <formula2>0</formula2>
    </dataValidation>
    <dataValidation type="list" allowBlank="1" showErrorMessage="1" sqref="H18:L18 H28:L28">
      <formula1>данет</formula1>
      <formula2>0</formula2>
    </dataValidation>
    <dataValidation type="list" allowBlank="1" showErrorMessage="1" sqref="B29">
      <formula1>план</formula1>
      <formula2>0</formula2>
    </dataValidation>
    <dataValidation type="list" allowBlank="1" showErrorMessage="1" sqref="H31:L31">
      <formula1>деньги</formula1>
      <formula2>0</formula2>
    </dataValidation>
    <dataValidation type="list" allowBlank="1" showErrorMessage="1" sqref="B31">
      <formula1>период</formula1>
      <formula2>0</formula2>
    </dataValidation>
  </dataValidations>
  <printOptions/>
  <pageMargins left="0.6" right="0.2833333333333333" top="0.3541666666666667" bottom="0.3541666666666667" header="0.5118055555555555" footer="0.5118055555555555"/>
  <pageSetup horizontalDpi="300" verticalDpi="300" orientation="portrait" paperSize="9" scale="95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4.00390625" style="1" customWidth="1"/>
    <col min="2" max="2" width="10.421875" style="1" customWidth="1"/>
    <col min="3" max="4" width="9.140625" style="1" customWidth="1"/>
    <col min="5" max="5" width="6.7109375" style="1" customWidth="1"/>
    <col min="6" max="6" width="9.140625" style="1" customWidth="1"/>
    <col min="7" max="7" width="6.140625" style="1" customWidth="1"/>
    <col min="8" max="8" width="9.140625" style="1" customWidth="1"/>
    <col min="9" max="9" width="21.8515625" style="1" customWidth="1"/>
    <col min="10" max="10" width="2.8515625" style="1" customWidth="1"/>
    <col min="11" max="16384" width="9.140625" style="1" customWidth="1"/>
  </cols>
  <sheetData>
    <row r="1" spans="1:10" ht="17.25">
      <c r="A1" s="178" t="s">
        <v>169</v>
      </c>
      <c r="B1" s="178"/>
      <c r="C1" s="178"/>
      <c r="D1" s="178"/>
      <c r="E1" s="178"/>
      <c r="F1" s="178"/>
      <c r="G1" s="178"/>
      <c r="H1" s="178"/>
      <c r="I1" s="178"/>
      <c r="J1" s="178"/>
    </row>
    <row r="3" spans="1:9" ht="21.75" customHeight="1">
      <c r="A3" s="106" t="s">
        <v>170</v>
      </c>
      <c r="B3" s="106"/>
      <c r="C3" s="106"/>
      <c r="D3" s="106"/>
      <c r="E3" s="106"/>
      <c r="F3" s="106"/>
      <c r="G3" s="106"/>
      <c r="H3" s="106"/>
      <c r="I3" s="106"/>
    </row>
    <row r="4" spans="1:9" ht="25.5" customHeight="1">
      <c r="A4" s="106" t="s">
        <v>171</v>
      </c>
      <c r="B4" s="106"/>
      <c r="C4" s="106"/>
      <c r="D4" s="106"/>
      <c r="E4" s="106"/>
      <c r="F4" s="106"/>
      <c r="G4" s="106"/>
      <c r="H4" s="106"/>
      <c r="I4" s="106"/>
    </row>
    <row r="6" spans="1:10" ht="23.25" customHeight="1">
      <c r="A6" s="1" t="s">
        <v>172</v>
      </c>
      <c r="B6" s="121" t="str">
        <f>рукдолж</f>
        <v>директор</v>
      </c>
      <c r="C6" s="121"/>
      <c r="D6" s="121"/>
      <c r="E6" s="121"/>
      <c r="F6" s="121"/>
      <c r="G6" s="121"/>
      <c r="H6" s="121"/>
      <c r="I6" s="121"/>
      <c r="J6" s="121"/>
    </row>
    <row r="7" spans="1:10" ht="22.5" customHeight="1">
      <c r="A7" s="121" t="str">
        <f>рукФИО</f>
        <v>Иванов Иван Иванович</v>
      </c>
      <c r="B7" s="121"/>
      <c r="C7" s="121"/>
      <c r="D7" s="121"/>
      <c r="E7" s="121"/>
      <c r="F7" s="121"/>
      <c r="G7" s="121"/>
      <c r="H7" s="121"/>
      <c r="I7" s="121"/>
      <c r="J7" s="121"/>
    </row>
    <row r="8" spans="1:10" ht="23.25" customHeight="1">
      <c r="A8" s="106" t="s">
        <v>173</v>
      </c>
      <c r="B8" s="106"/>
      <c r="C8" s="121" t="str">
        <f>владелЭЦП</f>
        <v>Иванов Иван Иванович</v>
      </c>
      <c r="D8" s="121"/>
      <c r="E8" s="121"/>
      <c r="F8" s="121"/>
      <c r="G8" s="121"/>
      <c r="H8" s="121"/>
      <c r="I8" s="121"/>
      <c r="J8" s="121"/>
    </row>
    <row r="9" spans="1:10" ht="15" customHeight="1">
      <c r="A9" s="117" t="s">
        <v>76</v>
      </c>
      <c r="B9" s="117"/>
      <c r="C9" s="117"/>
      <c r="D9" s="117"/>
      <c r="E9" s="117"/>
      <c r="F9" s="117"/>
      <c r="G9" s="117"/>
      <c r="H9" s="117"/>
      <c r="I9" s="117"/>
      <c r="J9" s="117"/>
    </row>
    <row r="10" spans="1:10" ht="22.5" customHeight="1">
      <c r="A10" s="106" t="str">
        <f>должЭЦП</f>
        <v>Директор</v>
      </c>
      <c r="B10" s="106"/>
      <c r="C10" s="106"/>
      <c r="D10" s="106" t="str">
        <f>органЭЦП</f>
        <v>ООО  "Орбита"</v>
      </c>
      <c r="E10" s="106"/>
      <c r="F10" s="106"/>
      <c r="G10" s="106"/>
      <c r="H10" s="106"/>
      <c r="I10" s="106"/>
      <c r="J10" s="106"/>
    </row>
    <row r="11" spans="1:10" ht="15">
      <c r="A11" s="117" t="s">
        <v>174</v>
      </c>
      <c r="B11" s="117"/>
      <c r="C11" s="117"/>
      <c r="D11" s="117"/>
      <c r="E11" s="117"/>
      <c r="F11" s="117"/>
      <c r="G11" s="117"/>
      <c r="H11" s="117"/>
      <c r="I11" s="117"/>
      <c r="J11" s="117"/>
    </row>
    <row r="12" spans="1:10" ht="15" customHeight="1">
      <c r="A12" s="106" t="s">
        <v>175</v>
      </c>
      <c r="B12" s="106"/>
      <c r="C12" s="179" t="str">
        <f>серияпаспЭЦП</f>
        <v>12 04</v>
      </c>
      <c r="D12" s="179"/>
      <c r="E12" s="179"/>
      <c r="F12" s="179"/>
      <c r="G12" s="106" t="str">
        <f>номерпаспЭЦП</f>
        <v>№ 969843</v>
      </c>
      <c r="H12" s="106"/>
      <c r="I12" s="106"/>
      <c r="J12" s="106"/>
    </row>
    <row r="13" spans="1:10" ht="15" customHeight="1">
      <c r="A13" s="117" t="s">
        <v>176</v>
      </c>
      <c r="B13" s="117"/>
      <c r="C13" s="117"/>
      <c r="D13" s="117"/>
      <c r="E13" s="117"/>
      <c r="F13" s="117"/>
      <c r="G13" s="117" t="s">
        <v>177</v>
      </c>
      <c r="H13" s="117"/>
      <c r="I13" s="117"/>
      <c r="J13" s="117"/>
    </row>
    <row r="14" spans="1:10" ht="15" customHeight="1">
      <c r="A14" s="106" t="s">
        <v>25</v>
      </c>
      <c r="B14" s="106"/>
      <c r="C14" s="106" t="str">
        <f>выданпаспЭЦП</f>
        <v>ОВД Ленинского района г.Астрахани</v>
      </c>
      <c r="D14" s="106"/>
      <c r="E14" s="106"/>
      <c r="F14" s="106"/>
      <c r="G14" s="106"/>
      <c r="H14" s="106"/>
      <c r="I14" s="74" t="str">
        <f>датапаспЭЦП</f>
        <v>08.06.2005 г.</v>
      </c>
      <c r="J14" s="74"/>
    </row>
    <row r="15" spans="1:10" ht="15">
      <c r="A15" s="117" t="s">
        <v>178</v>
      </c>
      <c r="B15" s="117"/>
      <c r="C15" s="117"/>
      <c r="D15" s="117"/>
      <c r="E15" s="117"/>
      <c r="F15" s="117"/>
      <c r="G15" s="117"/>
      <c r="H15" s="117" t="s">
        <v>179</v>
      </c>
      <c r="I15" s="117"/>
      <c r="J15" s="117"/>
    </row>
    <row r="16" spans="1:10" ht="23.25" customHeight="1">
      <c r="A16" s="106" t="s">
        <v>180</v>
      </c>
      <c r="B16" s="106"/>
      <c r="C16" s="106"/>
      <c r="D16" s="106"/>
      <c r="E16" s="106"/>
      <c r="F16" s="106"/>
      <c r="G16" s="106"/>
      <c r="H16" s="106"/>
      <c r="I16" s="106"/>
      <c r="J16" s="106"/>
    </row>
    <row r="17" spans="1:10" ht="15" customHeight="1">
      <c r="A17" s="52"/>
      <c r="B17" s="180" t="s">
        <v>181</v>
      </c>
      <c r="C17" s="180"/>
      <c r="D17" s="180"/>
      <c r="E17" s="180"/>
      <c r="F17" s="180"/>
      <c r="G17" s="180"/>
      <c r="H17" s="180"/>
      <c r="I17" s="180"/>
      <c r="J17" s="180"/>
    </row>
    <row r="18" spans="1:10" ht="15">
      <c r="A18" s="52"/>
      <c r="B18" s="180" t="s">
        <v>182</v>
      </c>
      <c r="C18" s="180"/>
      <c r="D18" s="180"/>
      <c r="E18" s="180"/>
      <c r="F18" s="180"/>
      <c r="G18" s="180"/>
      <c r="H18" s="180"/>
      <c r="I18" s="180"/>
      <c r="J18" s="180"/>
    </row>
    <row r="19" spans="1:10" ht="15" customHeight="1">
      <c r="A19" s="52"/>
      <c r="B19" s="180" t="s">
        <v>183</v>
      </c>
      <c r="C19" s="180"/>
      <c r="D19" s="180"/>
      <c r="E19" s="180"/>
      <c r="F19" s="180"/>
      <c r="G19" s="180"/>
      <c r="H19" s="180"/>
      <c r="I19" s="180"/>
      <c r="J19" s="180"/>
    </row>
    <row r="20" spans="1:10" ht="14.25" customHeight="1">
      <c r="A20" s="75"/>
      <c r="B20" s="181" t="s">
        <v>184</v>
      </c>
      <c r="C20" s="181"/>
      <c r="D20" s="181"/>
      <c r="E20" s="181"/>
      <c r="F20" s="181"/>
      <c r="G20" s="181"/>
      <c r="H20" s="181"/>
      <c r="I20" s="181"/>
      <c r="J20" s="181"/>
    </row>
    <row r="21" spans="1:10" ht="15">
      <c r="A21" s="76"/>
      <c r="B21" s="181"/>
      <c r="C21" s="181"/>
      <c r="D21" s="181"/>
      <c r="E21" s="181"/>
      <c r="F21" s="181"/>
      <c r="G21" s="181"/>
      <c r="H21" s="181"/>
      <c r="I21" s="181"/>
      <c r="J21" s="181"/>
    </row>
    <row r="22" ht="15">
      <c r="A22" s="12"/>
    </row>
    <row r="23" spans="1:10" ht="15">
      <c r="A23" s="106"/>
      <c r="B23" s="106"/>
      <c r="C23" s="106"/>
      <c r="D23" s="106"/>
      <c r="E23" s="106"/>
      <c r="F23" s="121"/>
      <c r="G23" s="121"/>
      <c r="H23" s="74"/>
      <c r="I23" s="74"/>
      <c r="J23" s="74"/>
    </row>
    <row r="24" spans="1:10" ht="15">
      <c r="A24" s="106" t="s">
        <v>185</v>
      </c>
      <c r="B24" s="106"/>
      <c r="C24" s="106"/>
      <c r="D24" s="106"/>
      <c r="E24" s="106"/>
      <c r="F24" s="106"/>
      <c r="G24" s="106"/>
      <c r="H24" s="182" t="str">
        <f>владелЭЦП</f>
        <v>Иванов Иван Иванович</v>
      </c>
      <c r="I24" s="182"/>
      <c r="J24" s="182"/>
    </row>
    <row r="25" spans="3:10" ht="27" customHeight="1">
      <c r="C25" s="121" t="s">
        <v>186</v>
      </c>
      <c r="D25" s="121"/>
      <c r="E25" s="121"/>
      <c r="F25" s="121"/>
      <c r="G25" s="121"/>
      <c r="H25" s="182"/>
      <c r="I25" s="182"/>
      <c r="J25" s="182"/>
    </row>
    <row r="27" spans="1:10" ht="21" customHeight="1">
      <c r="A27" s="106" t="s">
        <v>187</v>
      </c>
      <c r="B27" s="106"/>
      <c r="C27" s="121" t="str">
        <f>рукдолж</f>
        <v>директор</v>
      </c>
      <c r="D27" s="121"/>
      <c r="E27" s="121"/>
      <c r="F27" s="121"/>
      <c r="G27" s="121"/>
      <c r="H27" s="182" t="str">
        <f>рукФИО</f>
        <v>Иванов Иван Иванович</v>
      </c>
      <c r="I27" s="182"/>
      <c r="J27" s="182"/>
    </row>
    <row r="28" spans="3:10" ht="27" customHeight="1">
      <c r="C28" s="121" t="s">
        <v>188</v>
      </c>
      <c r="D28" s="121"/>
      <c r="E28" s="121"/>
      <c r="F28" s="121"/>
      <c r="G28" s="121"/>
      <c r="H28" s="182"/>
      <c r="I28" s="182"/>
      <c r="J28" s="182"/>
    </row>
    <row r="29" ht="15">
      <c r="H29" s="1" t="s">
        <v>88</v>
      </c>
    </row>
  </sheetData>
  <sheetProtection sheet="1" selectLockedCells="1"/>
  <mergeCells count="34">
    <mergeCell ref="A24:G24"/>
    <mergeCell ref="H24:J25"/>
    <mergeCell ref="C25:G25"/>
    <mergeCell ref="A27:B27"/>
    <mergeCell ref="C27:G27"/>
    <mergeCell ref="H27:J28"/>
    <mergeCell ref="C28:G28"/>
    <mergeCell ref="A16:J16"/>
    <mergeCell ref="B17:J17"/>
    <mergeCell ref="B18:J18"/>
    <mergeCell ref="B19:J19"/>
    <mergeCell ref="B20:J21"/>
    <mergeCell ref="A23:E23"/>
    <mergeCell ref="F23:G23"/>
    <mergeCell ref="A13:F13"/>
    <mergeCell ref="G13:J13"/>
    <mergeCell ref="A14:B14"/>
    <mergeCell ref="C14:H14"/>
    <mergeCell ref="A15:G15"/>
    <mergeCell ref="H15:J15"/>
    <mergeCell ref="A9:J9"/>
    <mergeCell ref="A10:C10"/>
    <mergeCell ref="D10:J10"/>
    <mergeCell ref="A11:J11"/>
    <mergeCell ref="A12:B12"/>
    <mergeCell ref="C12:F12"/>
    <mergeCell ref="G12:J12"/>
    <mergeCell ref="A1:J1"/>
    <mergeCell ref="A3:I3"/>
    <mergeCell ref="A4:I4"/>
    <mergeCell ref="B6:J6"/>
    <mergeCell ref="A7:J7"/>
    <mergeCell ref="A8:B8"/>
    <mergeCell ref="C8:J8"/>
  </mergeCells>
  <printOptions/>
  <pageMargins left="0.475" right="0.36041666666666666" top="0.75" bottom="0.75" header="0.5118055555555555" footer="0.5118055555555555"/>
  <pageSetup horizontalDpi="300" verticalDpi="300" orientation="portrait" paperSize="9" scale="95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3.140625" style="1" customWidth="1"/>
    <col min="2" max="3" width="9.140625" style="1" customWidth="1"/>
    <col min="4" max="4" width="2.8515625" style="1" customWidth="1"/>
    <col min="5" max="5" width="9.140625" style="1" customWidth="1"/>
    <col min="6" max="6" width="18.421875" style="1" customWidth="1"/>
    <col min="7" max="9" width="9.140625" style="1" customWidth="1"/>
    <col min="10" max="10" width="13.421875" style="1" customWidth="1"/>
    <col min="11" max="16384" width="9.140625" style="1" customWidth="1"/>
  </cols>
  <sheetData>
    <row r="1" spans="1:10" ht="17.25">
      <c r="A1" s="178" t="s">
        <v>189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5.75">
      <c r="A2" s="183" t="s">
        <v>190</v>
      </c>
      <c r="B2" s="183"/>
      <c r="C2" s="183"/>
      <c r="D2" s="183"/>
      <c r="E2" s="183"/>
      <c r="G2" s="184" t="s">
        <v>191</v>
      </c>
      <c r="H2" s="184"/>
      <c r="I2" s="184"/>
      <c r="J2" s="184"/>
    </row>
    <row r="4" spans="1:10" ht="15" customHeight="1">
      <c r="A4" s="185" t="s">
        <v>192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5">
      <c r="A5" s="185"/>
      <c r="B5" s="185"/>
      <c r="C5" s="185"/>
      <c r="D5" s="185"/>
      <c r="E5" s="185"/>
      <c r="F5" s="185"/>
      <c r="G5" s="185"/>
      <c r="H5" s="185"/>
      <c r="I5" s="185"/>
      <c r="J5" s="185"/>
    </row>
    <row r="6" spans="1:10" ht="23.25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</row>
    <row r="8" spans="1:10" ht="15" customHeight="1">
      <c r="A8" s="186" t="s">
        <v>193</v>
      </c>
      <c r="B8" s="186"/>
      <c r="C8" s="186"/>
      <c r="D8" s="186"/>
      <c r="E8" s="186"/>
      <c r="F8" s="186"/>
      <c r="G8" s="186"/>
      <c r="H8" s="186"/>
      <c r="I8" s="186"/>
      <c r="J8" s="186"/>
    </row>
    <row r="9" spans="1:10" ht="29.25" customHeight="1">
      <c r="A9" s="186"/>
      <c r="B9" s="186"/>
      <c r="C9" s="186"/>
      <c r="D9" s="186"/>
      <c r="E9" s="186"/>
      <c r="F9" s="186"/>
      <c r="G9" s="186"/>
      <c r="H9" s="186"/>
      <c r="I9" s="186"/>
      <c r="J9" s="186"/>
    </row>
    <row r="10" spans="1:10" ht="27" customHeight="1">
      <c r="A10" s="121" t="str">
        <f>ИФНСполн</f>
        <v>Межрайонная ИФНС №1 по Астраханской области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0" ht="22.5" customHeight="1">
      <c r="A11" s="1" t="s">
        <v>194</v>
      </c>
      <c r="B11" s="106" t="str">
        <f>краткоенаим</f>
        <v>ООО  "Орбита" Алко</v>
      </c>
      <c r="C11" s="106"/>
      <c r="D11" s="106"/>
      <c r="E11" s="106"/>
      <c r="F11" s="106"/>
      <c r="G11" s="106"/>
      <c r="H11" s="106"/>
      <c r="I11" s="106"/>
      <c r="J11" s="106"/>
    </row>
    <row r="12" spans="1:10" ht="21.75" customHeight="1">
      <c r="A12" s="106" t="s">
        <v>195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ht="41.25" customHeight="1">
      <c r="A13" s="77" t="s">
        <v>196</v>
      </c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22.5" customHeight="1">
      <c r="A14" s="187" t="s">
        <v>197</v>
      </c>
      <c r="B14" s="187"/>
      <c r="C14" s="187"/>
      <c r="D14" s="187"/>
      <c r="E14" s="187"/>
      <c r="F14" s="187"/>
      <c r="G14" s="187"/>
      <c r="H14" s="187"/>
      <c r="I14" s="187"/>
      <c r="J14" s="187"/>
    </row>
    <row r="15" spans="1:10" ht="20.25" customHeight="1">
      <c r="A15" s="106" t="str">
        <f>краткоенаим</f>
        <v>ООО  "Орбита" Алко</v>
      </c>
      <c r="B15" s="106"/>
      <c r="C15" s="106"/>
      <c r="D15" s="106"/>
      <c r="E15" s="106"/>
      <c r="F15" s="106"/>
      <c r="G15" s="106"/>
      <c r="H15" s="106"/>
      <c r="I15" s="106"/>
      <c r="J15" s="106"/>
    </row>
    <row r="16" spans="1:10" ht="24" customHeight="1">
      <c r="A16" s="106" t="s">
        <v>198</v>
      </c>
      <c r="B16" s="106"/>
      <c r="C16" s="106"/>
      <c r="D16" s="106"/>
      <c r="E16" s="106" t="str">
        <f>должЭЦП</f>
        <v>Директор</v>
      </c>
      <c r="F16" s="106"/>
      <c r="G16" s="106" t="str">
        <f>органЭЦП</f>
        <v>ООО  "Орбита"</v>
      </c>
      <c r="H16" s="106"/>
      <c r="I16" s="106"/>
      <c r="J16" s="106"/>
    </row>
    <row r="17" spans="1:10" ht="25.5" customHeight="1">
      <c r="A17" s="106" t="str">
        <f>владелЭЦП</f>
        <v>Иванов Иван Иванович</v>
      </c>
      <c r="B17" s="106"/>
      <c r="C17" s="106"/>
      <c r="D17" s="106"/>
      <c r="E17" s="106"/>
      <c r="F17" s="106"/>
      <c r="G17" s="106" t="s">
        <v>199</v>
      </c>
      <c r="H17" s="106"/>
      <c r="I17" s="106"/>
      <c r="J17" s="106"/>
    </row>
    <row r="19" spans="1:10" ht="28.5" customHeight="1">
      <c r="A19" s="106" t="s">
        <v>200</v>
      </c>
      <c r="B19" s="106"/>
      <c r="C19" s="106"/>
      <c r="D19" s="106"/>
      <c r="E19" s="106"/>
      <c r="F19" s="106"/>
      <c r="G19" s="106" t="str">
        <f>рукФИО</f>
        <v>Иванов Иван Иванович</v>
      </c>
      <c r="H19" s="106"/>
      <c r="I19" s="106"/>
      <c r="J19" s="106"/>
    </row>
    <row r="21" ht="15">
      <c r="D21" s="1" t="s">
        <v>88</v>
      </c>
    </row>
  </sheetData>
  <sheetProtection sheet="1" selectLockedCells="1"/>
  <mergeCells count="18">
    <mergeCell ref="A17:F17"/>
    <mergeCell ref="G17:J17"/>
    <mergeCell ref="A19:F19"/>
    <mergeCell ref="G19:J19"/>
    <mergeCell ref="B11:J11"/>
    <mergeCell ref="A12:J12"/>
    <mergeCell ref="A13:J13"/>
    <mergeCell ref="A14:J14"/>
    <mergeCell ref="A15:J15"/>
    <mergeCell ref="A16:D16"/>
    <mergeCell ref="E16:F16"/>
    <mergeCell ref="G16:J16"/>
    <mergeCell ref="A1:J1"/>
    <mergeCell ref="A2:E2"/>
    <mergeCell ref="G2:J2"/>
    <mergeCell ref="A4:J6"/>
    <mergeCell ref="A8:J9"/>
    <mergeCell ref="A10:J10"/>
  </mergeCells>
  <printOptions/>
  <pageMargins left="0.6402777777777777" right="0.4201388888888889" top="0.75" bottom="0.75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dcterms:modified xsi:type="dcterms:W3CDTF">2012-09-25T06:28:16Z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